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7475" windowHeight="8175" activeTab="0"/>
  </bookViews>
  <sheets>
    <sheet name="Областной_всег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<sst xmlns="http://schemas.openxmlformats.org/spreadsheetml/2006/main" count="74" uniqueCount="26">
  <si>
    <t>Видаткова частина обласного бюджету  на 2017 рік (без урахування видатків, які здійснюються за рахунок відповідних субвенцій з державного бюджету)</t>
  </si>
  <si>
    <t>Доходи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</si>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</sst>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3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Alignment="1">
      <alignment/>
    </xf>
    <xf numFmtId="0" fontId="0" fillId="0" borderId="11" xfId="0" applyFill="1" applyBorder="1" applyAlignment="1">
      <alignment/>
    </xf>
    <xf numFmtId="188" fontId="25" fillId="0" borderId="12" xfId="0" applyNumberFormat="1" applyFont="1" applyFill="1" applyBorder="1" applyAlignment="1">
      <alignment/>
    </xf>
    <xf numFmtId="188" fontId="25" fillId="0" borderId="13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188" fontId="0" fillId="0" borderId="15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14" xfId="0" applyFill="1" applyBorder="1" applyAlignment="1">
      <alignment/>
    </xf>
    <xf numFmtId="188" fontId="25" fillId="0" borderId="15" xfId="0" applyNumberFormat="1" applyFont="1" applyFill="1" applyBorder="1" applyAlignment="1">
      <alignment/>
    </xf>
    <xf numFmtId="188" fontId="25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88" fontId="25" fillId="0" borderId="17" xfId="0" applyNumberFormat="1" applyFont="1" applyFill="1" applyBorder="1" applyAlignment="1">
      <alignment/>
    </xf>
    <xf numFmtId="188" fontId="25" fillId="0" borderId="18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88" fontId="23" fillId="0" borderId="19" xfId="0" applyNumberFormat="1" applyFont="1" applyFill="1" applyBorder="1" applyAlignment="1">
      <alignment/>
    </xf>
    <xf numFmtId="188" fontId="23" fillId="0" borderId="20" xfId="0" applyNumberFormat="1" applyFont="1" applyFill="1" applyBorder="1" applyAlignment="1">
      <alignment/>
    </xf>
    <xf numFmtId="188" fontId="23" fillId="0" borderId="21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188" fontId="0" fillId="0" borderId="23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188" fontId="24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23" fillId="0" borderId="11" xfId="0" applyFont="1" applyBorder="1" applyAlignment="1">
      <alignment horizontal="center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25" fillId="0" borderId="14" xfId="0" applyFon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188" fontId="25" fillId="0" borderId="17" xfId="0" applyNumberFormat="1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3" fillId="0" borderId="19" xfId="0" applyNumberFormat="1" applyFont="1" applyBorder="1" applyAlignment="1">
      <alignment/>
    </xf>
    <xf numFmtId="188" fontId="23" fillId="0" borderId="20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folder\balans\&#1055;&#1083;&#1072;&#1085;_&#1092;&#1072;&#1082;&#1090;2017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всего"/>
      <sheetName val="Область без субв"/>
      <sheetName val="Областной_всего"/>
      <sheetName val="Областной без субв"/>
      <sheetName val="гор_всего"/>
      <sheetName val="гор_без_субв"/>
      <sheetName val="гор_субв"/>
      <sheetName val="зарплата"/>
      <sheetName val="медикам"/>
      <sheetName val="питание"/>
      <sheetName val="энергия"/>
      <sheetName val="трансферт"/>
      <sheetName val="010116"/>
      <sheetName val="250380"/>
      <sheetName val="меню"/>
    </sheetNames>
    <sheetDataSet>
      <sheetData sheetId="4">
        <row r="43">
          <cell r="B43">
            <v>311928.02400000003</v>
          </cell>
          <cell r="C43">
            <v>252746.63598999998</v>
          </cell>
          <cell r="E43">
            <v>308544.619</v>
          </cell>
          <cell r="F43">
            <v>243551.0076</v>
          </cell>
          <cell r="K43">
            <v>298450.107</v>
          </cell>
          <cell r="L43">
            <v>0</v>
          </cell>
          <cell r="Q43">
            <v>228829.38999999993</v>
          </cell>
          <cell r="R43">
            <v>0</v>
          </cell>
          <cell r="W43">
            <v>209971.51599999997</v>
          </cell>
          <cell r="X43">
            <v>0</v>
          </cell>
          <cell r="AC43">
            <v>225508.19599999994</v>
          </cell>
          <cell r="AD43">
            <v>0</v>
          </cell>
          <cell r="AL43">
            <v>204731.71500000003</v>
          </cell>
          <cell r="AM43">
            <v>0</v>
          </cell>
          <cell r="AR43">
            <v>196528.91700000002</v>
          </cell>
          <cell r="AS43">
            <v>0</v>
          </cell>
          <cell r="AX43">
            <v>209664.82599999997</v>
          </cell>
          <cell r="AY43">
            <v>0</v>
          </cell>
          <cell r="BG43">
            <v>220801.79600000003</v>
          </cell>
          <cell r="BH43">
            <v>0</v>
          </cell>
          <cell r="BM43">
            <v>261486.88200000004</v>
          </cell>
          <cell r="BN43">
            <v>0</v>
          </cell>
          <cell r="BS43">
            <v>437765.346</v>
          </cell>
          <cell r="BT43">
            <v>0</v>
          </cell>
        </row>
      </sheetData>
      <sheetData sheetId="7">
        <row r="43">
          <cell r="B43">
            <v>29483.268000000004</v>
          </cell>
          <cell r="C43">
            <v>22454.30188</v>
          </cell>
          <cell r="E43">
            <v>29632.842000000008</v>
          </cell>
          <cell r="F43">
            <v>16335.295820000005</v>
          </cell>
          <cell r="K43">
            <v>29527.514</v>
          </cell>
          <cell r="L43">
            <v>0</v>
          </cell>
          <cell r="Q43">
            <v>29521.336000000003</v>
          </cell>
          <cell r="R43">
            <v>0</v>
          </cell>
          <cell r="W43">
            <v>33280.38500000001</v>
          </cell>
          <cell r="X43">
            <v>0</v>
          </cell>
          <cell r="AC43">
            <v>47315.808</v>
          </cell>
          <cell r="AD43">
            <v>0</v>
          </cell>
          <cell r="AL43">
            <v>29079.815999999995</v>
          </cell>
          <cell r="AM43">
            <v>0</v>
          </cell>
          <cell r="AR43">
            <v>20926.639000000003</v>
          </cell>
          <cell r="AS43">
            <v>0</v>
          </cell>
          <cell r="AX43">
            <v>29335.663999999997</v>
          </cell>
          <cell r="AY43">
            <v>0</v>
          </cell>
          <cell r="BG43">
            <v>29382.673000000003</v>
          </cell>
          <cell r="BH43">
            <v>0</v>
          </cell>
          <cell r="BM43">
            <v>29557.57</v>
          </cell>
          <cell r="BN43">
            <v>0</v>
          </cell>
          <cell r="BS43">
            <v>32158.173000000006</v>
          </cell>
          <cell r="BT43">
            <v>0</v>
          </cell>
        </row>
      </sheetData>
      <sheetData sheetId="8">
        <row r="43">
          <cell r="B43">
            <v>67.195</v>
          </cell>
          <cell r="C43">
            <v>28.61903</v>
          </cell>
          <cell r="E43">
            <v>89.713</v>
          </cell>
          <cell r="F43">
            <v>57.729060000000004</v>
          </cell>
          <cell r="K43">
            <v>92.127</v>
          </cell>
          <cell r="L43">
            <v>0</v>
          </cell>
          <cell r="Q43">
            <v>95.46</v>
          </cell>
          <cell r="R43">
            <v>0</v>
          </cell>
          <cell r="W43">
            <v>76.97200000000001</v>
          </cell>
          <cell r="X43">
            <v>0</v>
          </cell>
          <cell r="AC43">
            <v>61.81</v>
          </cell>
          <cell r="AD43">
            <v>0</v>
          </cell>
          <cell r="AL43">
            <v>65.455</v>
          </cell>
          <cell r="AM43">
            <v>0</v>
          </cell>
          <cell r="AR43">
            <v>72.665</v>
          </cell>
          <cell r="AS43">
            <v>0</v>
          </cell>
          <cell r="AX43">
            <v>91.075</v>
          </cell>
          <cell r="AY43">
            <v>0</v>
          </cell>
          <cell r="BG43">
            <v>65.891</v>
          </cell>
          <cell r="BH43">
            <v>0</v>
          </cell>
          <cell r="BM43">
            <v>87.122</v>
          </cell>
          <cell r="BN43">
            <v>0</v>
          </cell>
          <cell r="BS43">
            <v>41.524</v>
          </cell>
          <cell r="BT43">
            <v>0</v>
          </cell>
        </row>
      </sheetData>
      <sheetData sheetId="9">
        <row r="43">
          <cell r="B43">
            <v>2839.356</v>
          </cell>
          <cell r="C43">
            <v>1227.91285</v>
          </cell>
          <cell r="E43">
            <v>3141.718</v>
          </cell>
          <cell r="F43">
            <v>2226.69751</v>
          </cell>
          <cell r="K43">
            <v>3120.218</v>
          </cell>
          <cell r="L43">
            <v>0</v>
          </cell>
          <cell r="Q43">
            <v>3176.3450000000003</v>
          </cell>
          <cell r="R43">
            <v>0</v>
          </cell>
          <cell r="W43">
            <v>3023.29</v>
          </cell>
          <cell r="X43">
            <v>0</v>
          </cell>
          <cell r="AC43">
            <v>1511.417</v>
          </cell>
          <cell r="AD43">
            <v>0</v>
          </cell>
          <cell r="AL43">
            <v>1378.3839999999998</v>
          </cell>
          <cell r="AM43">
            <v>0</v>
          </cell>
          <cell r="AR43">
            <v>1506.8259999999998</v>
          </cell>
          <cell r="AS43">
            <v>0</v>
          </cell>
          <cell r="AX43">
            <v>3302.918</v>
          </cell>
          <cell r="AY43">
            <v>0</v>
          </cell>
          <cell r="BG43">
            <v>3154.4919999999997</v>
          </cell>
          <cell r="BH43">
            <v>0</v>
          </cell>
          <cell r="BM43">
            <v>3143.079</v>
          </cell>
          <cell r="BN43">
            <v>0</v>
          </cell>
          <cell r="BS43">
            <v>2902.039</v>
          </cell>
          <cell r="BT43">
            <v>0</v>
          </cell>
        </row>
      </sheetData>
      <sheetData sheetId="10">
        <row r="43">
          <cell r="B43">
            <v>14052.527999999995</v>
          </cell>
          <cell r="C43">
            <v>1186.3469200000006</v>
          </cell>
          <cell r="E43">
            <v>13222.731000000002</v>
          </cell>
          <cell r="F43">
            <v>8177.973139999999</v>
          </cell>
          <cell r="K43">
            <v>10076.035999999998</v>
          </cell>
          <cell r="L43">
            <v>0</v>
          </cell>
          <cell r="Q43">
            <v>5447.2609999999995</v>
          </cell>
          <cell r="R43">
            <v>0</v>
          </cell>
          <cell r="W43">
            <v>1822.864</v>
          </cell>
          <cell r="X43">
            <v>0</v>
          </cell>
          <cell r="AC43">
            <v>1384.301</v>
          </cell>
          <cell r="AD43">
            <v>0</v>
          </cell>
          <cell r="AL43">
            <v>1430.6589999999999</v>
          </cell>
          <cell r="AM43">
            <v>0</v>
          </cell>
          <cell r="AR43">
            <v>1155.99</v>
          </cell>
          <cell r="AS43">
            <v>0</v>
          </cell>
          <cell r="AX43">
            <v>1745.762</v>
          </cell>
          <cell r="AY43">
            <v>0</v>
          </cell>
          <cell r="BG43">
            <v>4979.087999999998</v>
          </cell>
          <cell r="BH43">
            <v>0</v>
          </cell>
          <cell r="BM43">
            <v>11257.445999999994</v>
          </cell>
          <cell r="BN43">
            <v>0</v>
          </cell>
          <cell r="BS43">
            <v>21509.893999999993</v>
          </cell>
          <cell r="BT43">
            <v>0</v>
          </cell>
        </row>
      </sheetData>
      <sheetData sheetId="11">
        <row r="43">
          <cell r="B43">
            <v>3401.3389999999995</v>
          </cell>
          <cell r="C43">
            <v>1804.7835599999999</v>
          </cell>
          <cell r="E43">
            <v>3322.852</v>
          </cell>
          <cell r="F43">
            <v>2656.00585</v>
          </cell>
          <cell r="K43">
            <v>4441.058999999999</v>
          </cell>
          <cell r="L43">
            <v>0</v>
          </cell>
          <cell r="Q43">
            <v>3269.655</v>
          </cell>
          <cell r="R43">
            <v>0</v>
          </cell>
          <cell r="W43">
            <v>3319.5529999999994</v>
          </cell>
          <cell r="X43">
            <v>0</v>
          </cell>
          <cell r="AC43">
            <v>4953.085999999999</v>
          </cell>
          <cell r="AD43">
            <v>0</v>
          </cell>
          <cell r="AL43">
            <v>2467.937</v>
          </cell>
          <cell r="AM43">
            <v>0</v>
          </cell>
          <cell r="AR43">
            <v>2893.372</v>
          </cell>
          <cell r="AS43">
            <v>0</v>
          </cell>
          <cell r="AX43">
            <v>3455.0060000000008</v>
          </cell>
          <cell r="AY43">
            <v>0</v>
          </cell>
          <cell r="BG43">
            <v>3340.066</v>
          </cell>
          <cell r="BH43">
            <v>0</v>
          </cell>
          <cell r="BM43">
            <v>3726.668</v>
          </cell>
          <cell r="BN43">
            <v>0</v>
          </cell>
          <cell r="BS43">
            <v>3313.389</v>
          </cell>
          <cell r="BT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showZeros="0" tabSelected="1" workbookViewId="0" topLeftCell="A1">
      <pane xSplit="1" ySplit="3" topLeftCell="B4" activePane="bottomRight" state="frozen"/>
      <selection pane="topLeft" activeCell="B6" sqref="B6:D6"/>
      <selection pane="topRight" activeCell="B6" sqref="B6:D6"/>
      <selection pane="bottomLeft" activeCell="B6" sqref="B6:D6"/>
      <selection pane="bottomRight" activeCell="A3" sqref="A3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2812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</row>
    <row r="5" spans="1:22" ht="11.25">
      <c r="A5" s="9" t="s">
        <v>15</v>
      </c>
      <c r="B5" s="10">
        <f>+'[1]зарплата'!$B$43</f>
        <v>29483.268000000004</v>
      </c>
      <c r="C5" s="10">
        <f>+'[1]зарплата'!$E$43</f>
        <v>29632.842000000008</v>
      </c>
      <c r="D5" s="10">
        <f>+'[1]зарплата'!$K$43</f>
        <v>29527.514</v>
      </c>
      <c r="E5" s="10">
        <f>+'[1]зарплата'!$Q$43</f>
        <v>29521.336000000003</v>
      </c>
      <c r="F5" s="10">
        <f>+'[1]зарплата'!$W$43</f>
        <v>33280.38500000001</v>
      </c>
      <c r="G5" s="10">
        <f>+'[1]зарплата'!$AC$43</f>
        <v>47315.808</v>
      </c>
      <c r="H5" s="10">
        <f>+'[1]зарплата'!$AL$43</f>
        <v>29079.815999999995</v>
      </c>
      <c r="I5" s="10">
        <f>+'[1]зарплата'!$AR$43</f>
        <v>20926.639000000003</v>
      </c>
      <c r="J5" s="10">
        <f>+'[1]зарплата'!$AX$43</f>
        <v>29335.663999999997</v>
      </c>
      <c r="K5" s="10">
        <f>+'[1]зарплата'!$BG$43</f>
        <v>29382.673000000003</v>
      </c>
      <c r="L5" s="10">
        <f>+'[1]зарплата'!$BM$43</f>
        <v>29557.57</v>
      </c>
      <c r="M5" s="11">
        <f>+'[1]зарплата'!$BS$43</f>
        <v>32158.173000000006</v>
      </c>
      <c r="N5" s="8"/>
      <c r="O5" s="8"/>
      <c r="P5" s="8"/>
      <c r="Q5" s="8"/>
      <c r="R5" s="8"/>
      <c r="S5" s="8"/>
      <c r="T5" s="8"/>
      <c r="U5" s="8"/>
      <c r="V5" s="8"/>
    </row>
    <row r="6" spans="1:22" s="15" customFormat="1" ht="11.25">
      <c r="A6" s="12" t="s">
        <v>16</v>
      </c>
      <c r="B6" s="13">
        <f>B5</f>
        <v>29483.268000000004</v>
      </c>
      <c r="C6" s="13">
        <f aca="true" t="shared" si="0" ref="C6:M6">B6+C5</f>
        <v>59116.110000000015</v>
      </c>
      <c r="D6" s="13">
        <f t="shared" si="0"/>
        <v>88643.62400000001</v>
      </c>
      <c r="E6" s="13">
        <f t="shared" si="0"/>
        <v>118164.96000000002</v>
      </c>
      <c r="F6" s="13">
        <f t="shared" si="0"/>
        <v>151445.34500000003</v>
      </c>
      <c r="G6" s="13">
        <f t="shared" si="0"/>
        <v>198761.15300000002</v>
      </c>
      <c r="H6" s="13">
        <f t="shared" si="0"/>
        <v>227840.969</v>
      </c>
      <c r="I6" s="13">
        <f t="shared" si="0"/>
        <v>248767.608</v>
      </c>
      <c r="J6" s="13">
        <f t="shared" si="0"/>
        <v>278103.272</v>
      </c>
      <c r="K6" s="13">
        <f t="shared" si="0"/>
        <v>307485.945</v>
      </c>
      <c r="L6" s="13">
        <f t="shared" si="0"/>
        <v>337043.515</v>
      </c>
      <c r="M6" s="14">
        <f t="shared" si="0"/>
        <v>369201.688</v>
      </c>
      <c r="N6" s="8"/>
      <c r="O6" s="8"/>
      <c r="P6" s="8"/>
      <c r="Q6" s="8"/>
      <c r="R6" s="8"/>
      <c r="S6" s="8"/>
      <c r="T6" s="8"/>
      <c r="U6" s="8"/>
      <c r="V6" s="8"/>
    </row>
    <row r="7" spans="1:22" s="20" customFormat="1" ht="11.25">
      <c r="A7" s="16" t="s">
        <v>17</v>
      </c>
      <c r="B7" s="17">
        <f>+'[1]питание'!$B$43</f>
        <v>2839.356</v>
      </c>
      <c r="C7" s="17">
        <f>+'[1]питание'!$E$43</f>
        <v>3141.718</v>
      </c>
      <c r="D7" s="17">
        <f>+'[1]питание'!$K$43</f>
        <v>3120.218</v>
      </c>
      <c r="E7" s="17">
        <f>+'[1]питание'!$Q$43</f>
        <v>3176.3450000000003</v>
      </c>
      <c r="F7" s="17">
        <f>+'[1]питание'!$W$43</f>
        <v>3023.29</v>
      </c>
      <c r="G7" s="17">
        <f>+'[1]питание'!$AC$43</f>
        <v>1511.417</v>
      </c>
      <c r="H7" s="17">
        <f>+'[1]питание'!$AL$43</f>
        <v>1378.3839999999998</v>
      </c>
      <c r="I7" s="17">
        <f>+'[1]питание'!$AR$43</f>
        <v>1506.8259999999998</v>
      </c>
      <c r="J7" s="17">
        <f>+'[1]питание'!$AX$43</f>
        <v>3302.918</v>
      </c>
      <c r="K7" s="17">
        <f>+'[1]питание'!$BG$43</f>
        <v>3154.4919999999997</v>
      </c>
      <c r="L7" s="17">
        <f>+'[1]питание'!$BM$43</f>
        <v>3143.079</v>
      </c>
      <c r="M7" s="18">
        <f>+'[1]питание'!$BS$43</f>
        <v>2902.039</v>
      </c>
      <c r="N7" s="19"/>
      <c r="O7" s="8"/>
      <c r="P7" s="8"/>
      <c r="Q7" s="8"/>
      <c r="R7" s="8"/>
      <c r="S7" s="8"/>
      <c r="T7" s="8"/>
      <c r="U7" s="8"/>
      <c r="V7" s="8"/>
    </row>
    <row r="8" spans="1:22" s="15" customFormat="1" ht="11.25">
      <c r="A8" s="12" t="s">
        <v>16</v>
      </c>
      <c r="B8" s="13">
        <f>B7</f>
        <v>2839.356</v>
      </c>
      <c r="C8" s="13">
        <f aca="true" t="shared" si="1" ref="C8:M8">B8+C7</f>
        <v>5981.0740000000005</v>
      </c>
      <c r="D8" s="13">
        <f t="shared" si="1"/>
        <v>9101.292000000001</v>
      </c>
      <c r="E8" s="13">
        <f t="shared" si="1"/>
        <v>12277.637000000002</v>
      </c>
      <c r="F8" s="13">
        <f t="shared" si="1"/>
        <v>15300.927000000003</v>
      </c>
      <c r="G8" s="13">
        <f t="shared" si="1"/>
        <v>16812.344000000005</v>
      </c>
      <c r="H8" s="13">
        <f t="shared" si="1"/>
        <v>18190.728000000003</v>
      </c>
      <c r="I8" s="13">
        <f t="shared" si="1"/>
        <v>19697.554000000004</v>
      </c>
      <c r="J8" s="13">
        <f t="shared" si="1"/>
        <v>23000.472000000005</v>
      </c>
      <c r="K8" s="13">
        <f t="shared" si="1"/>
        <v>26154.964000000004</v>
      </c>
      <c r="L8" s="13">
        <f t="shared" si="1"/>
        <v>29298.043000000005</v>
      </c>
      <c r="M8" s="14">
        <f t="shared" si="1"/>
        <v>32200.082000000006</v>
      </c>
      <c r="N8" s="8"/>
      <c r="O8" s="8"/>
      <c r="P8" s="8"/>
      <c r="Q8" s="8"/>
      <c r="R8" s="8"/>
      <c r="S8" s="8"/>
      <c r="T8" s="8"/>
      <c r="U8" s="8"/>
      <c r="V8" s="8"/>
    </row>
    <row r="9" spans="1:22" s="20" customFormat="1" ht="11.25">
      <c r="A9" s="16" t="s">
        <v>18</v>
      </c>
      <c r="B9" s="17">
        <f>+'[1]медикам'!$B$43</f>
        <v>67.195</v>
      </c>
      <c r="C9" s="17">
        <f>+'[1]медикам'!$E$43</f>
        <v>89.713</v>
      </c>
      <c r="D9" s="17">
        <f>+'[1]медикам'!$K$43</f>
        <v>92.127</v>
      </c>
      <c r="E9" s="17">
        <f>+'[1]медикам'!$Q$43</f>
        <v>95.46</v>
      </c>
      <c r="F9" s="17">
        <f>+'[1]медикам'!$W$43</f>
        <v>76.97200000000001</v>
      </c>
      <c r="G9" s="17">
        <f>+'[1]медикам'!$AC$43</f>
        <v>61.81</v>
      </c>
      <c r="H9" s="17">
        <f>+'[1]медикам'!$AL$43</f>
        <v>65.455</v>
      </c>
      <c r="I9" s="17">
        <f>+'[1]медикам'!$AR$43</f>
        <v>72.665</v>
      </c>
      <c r="J9" s="17">
        <f>+'[1]медикам'!$AX$43</f>
        <v>91.075</v>
      </c>
      <c r="K9" s="17">
        <f>+'[1]медикам'!$BG$43</f>
        <v>65.891</v>
      </c>
      <c r="L9" s="17">
        <f>+'[1]медикам'!$BM$43</f>
        <v>87.122</v>
      </c>
      <c r="M9" s="18">
        <f>+'[1]медикам'!$BS$43</f>
        <v>41.524</v>
      </c>
      <c r="N9" s="8"/>
      <c r="O9" s="8"/>
      <c r="P9" s="8"/>
      <c r="Q9" s="8"/>
      <c r="R9" s="8"/>
      <c r="S9" s="8"/>
      <c r="T9" s="8"/>
      <c r="U9" s="8"/>
      <c r="V9" s="8"/>
    </row>
    <row r="10" spans="1:22" s="15" customFormat="1" ht="11.25">
      <c r="A10" s="12" t="s">
        <v>16</v>
      </c>
      <c r="B10" s="13">
        <f>B9</f>
        <v>67.195</v>
      </c>
      <c r="C10" s="13">
        <f aca="true" t="shared" si="2" ref="C10:M10">B10+C9</f>
        <v>156.908</v>
      </c>
      <c r="D10" s="13">
        <f t="shared" si="2"/>
        <v>249.03499999999997</v>
      </c>
      <c r="E10" s="13">
        <f t="shared" si="2"/>
        <v>344.49499999999995</v>
      </c>
      <c r="F10" s="13">
        <f t="shared" si="2"/>
        <v>421.467</v>
      </c>
      <c r="G10" s="13">
        <f t="shared" si="2"/>
        <v>483.277</v>
      </c>
      <c r="H10" s="13">
        <f t="shared" si="2"/>
        <v>548.732</v>
      </c>
      <c r="I10" s="13">
        <f t="shared" si="2"/>
        <v>621.3969999999999</v>
      </c>
      <c r="J10" s="13">
        <f t="shared" si="2"/>
        <v>712.472</v>
      </c>
      <c r="K10" s="13">
        <f t="shared" si="2"/>
        <v>778.3629999999999</v>
      </c>
      <c r="L10" s="13">
        <f t="shared" si="2"/>
        <v>865.4849999999999</v>
      </c>
      <c r="M10" s="14">
        <f t="shared" si="2"/>
        <v>907.0089999999999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s="20" customFormat="1" ht="11.25">
      <c r="A11" s="16" t="s">
        <v>19</v>
      </c>
      <c r="B11" s="17">
        <f>+'[1]энергия'!$B$43</f>
        <v>14052.527999999995</v>
      </c>
      <c r="C11" s="17">
        <f>+'[1]энергия'!$E$43</f>
        <v>13222.731000000002</v>
      </c>
      <c r="D11" s="17">
        <f>+'[1]энергия'!$K$43</f>
        <v>10076.035999999998</v>
      </c>
      <c r="E11" s="17">
        <f>+'[1]энергия'!$Q$43</f>
        <v>5447.2609999999995</v>
      </c>
      <c r="F11" s="17">
        <f>+'[1]энергия'!$W$43</f>
        <v>1822.864</v>
      </c>
      <c r="G11" s="17">
        <f>+'[1]энергия'!$AC$43</f>
        <v>1384.301</v>
      </c>
      <c r="H11" s="17">
        <f>+'[1]энергия'!$AL$43</f>
        <v>1430.6589999999999</v>
      </c>
      <c r="I11" s="17">
        <f>+'[1]энергия'!$AR$43</f>
        <v>1155.99</v>
      </c>
      <c r="J11" s="17">
        <f>+'[1]энергия'!$AX$43</f>
        <v>1745.762</v>
      </c>
      <c r="K11" s="17">
        <f>+'[1]энергия'!$BG$43</f>
        <v>4979.087999999998</v>
      </c>
      <c r="L11" s="17">
        <f>+'[1]энергия'!$BM$43</f>
        <v>11257.445999999994</v>
      </c>
      <c r="M11" s="18">
        <f>+'[1]энергия'!$BS$43</f>
        <v>21509.893999999993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s="15" customFormat="1" ht="11.25">
      <c r="A12" s="12" t="s">
        <v>16</v>
      </c>
      <c r="B12" s="13">
        <f>B11</f>
        <v>14052.527999999995</v>
      </c>
      <c r="C12" s="13">
        <f aca="true" t="shared" si="3" ref="C12:M12">B12+C11</f>
        <v>27275.259</v>
      </c>
      <c r="D12" s="13">
        <f t="shared" si="3"/>
        <v>37351.295</v>
      </c>
      <c r="E12" s="13">
        <f t="shared" si="3"/>
        <v>42798.556</v>
      </c>
      <c r="F12" s="13">
        <f t="shared" si="3"/>
        <v>44621.42</v>
      </c>
      <c r="G12" s="13">
        <f t="shared" si="3"/>
        <v>46005.721</v>
      </c>
      <c r="H12" s="13">
        <f t="shared" si="3"/>
        <v>47436.38</v>
      </c>
      <c r="I12" s="13">
        <f t="shared" si="3"/>
        <v>48592.369999999995</v>
      </c>
      <c r="J12" s="13">
        <f t="shared" si="3"/>
        <v>50338.132</v>
      </c>
      <c r="K12" s="13">
        <f t="shared" si="3"/>
        <v>55317.219999999994</v>
      </c>
      <c r="L12" s="13">
        <f t="shared" si="3"/>
        <v>66574.66599999998</v>
      </c>
      <c r="M12" s="14">
        <f t="shared" si="3"/>
        <v>88084.55999999997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s="22" customFormat="1" ht="11.25">
      <c r="A13" s="21" t="s">
        <v>20</v>
      </c>
      <c r="B13" s="17">
        <f>+'[1]трансферт'!$B$43</f>
        <v>3401.3389999999995</v>
      </c>
      <c r="C13" s="17">
        <f>+'[1]трансферт'!$E$43</f>
        <v>3322.852</v>
      </c>
      <c r="D13" s="17">
        <f>+'[1]трансферт'!$K$43</f>
        <v>4441.058999999999</v>
      </c>
      <c r="E13" s="17">
        <f>+'[1]трансферт'!$Q$43</f>
        <v>3269.655</v>
      </c>
      <c r="F13" s="17">
        <f>+'[1]трансферт'!$W$43</f>
        <v>3319.5529999999994</v>
      </c>
      <c r="G13" s="17">
        <f>+'[1]трансферт'!$AC$43</f>
        <v>4953.085999999999</v>
      </c>
      <c r="H13" s="17">
        <f>+'[1]трансферт'!$AL$43</f>
        <v>2467.937</v>
      </c>
      <c r="I13" s="17">
        <f>+'[1]трансферт'!$AR$43</f>
        <v>2893.372</v>
      </c>
      <c r="J13" s="17">
        <f>+'[1]трансферт'!$AX$43</f>
        <v>3455.0060000000008</v>
      </c>
      <c r="K13" s="17">
        <f>+'[1]трансферт'!$BG$43</f>
        <v>3340.066</v>
      </c>
      <c r="L13" s="17">
        <f>+'[1]трансферт'!$BM$43</f>
        <v>3726.668</v>
      </c>
      <c r="M13" s="18">
        <f>+'[1]трансферт'!$BS$43</f>
        <v>3313.389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s="15" customFormat="1" ht="11.25">
      <c r="A14" s="12" t="s">
        <v>16</v>
      </c>
      <c r="B14" s="13">
        <f>B13</f>
        <v>3401.3389999999995</v>
      </c>
      <c r="C14" s="13">
        <f aca="true" t="shared" si="4" ref="C14:M14">B14+C13</f>
        <v>6724.190999999999</v>
      </c>
      <c r="D14" s="13">
        <f t="shared" si="4"/>
        <v>11165.249999999998</v>
      </c>
      <c r="E14" s="13">
        <f t="shared" si="4"/>
        <v>14434.904999999999</v>
      </c>
      <c r="F14" s="13">
        <f t="shared" si="4"/>
        <v>17754.458</v>
      </c>
      <c r="G14" s="13">
        <f t="shared" si="4"/>
        <v>22707.543999999998</v>
      </c>
      <c r="H14" s="13">
        <f t="shared" si="4"/>
        <v>25175.481</v>
      </c>
      <c r="I14" s="13">
        <f t="shared" si="4"/>
        <v>28068.853</v>
      </c>
      <c r="J14" s="13">
        <f t="shared" si="4"/>
        <v>31523.859</v>
      </c>
      <c r="K14" s="13">
        <f t="shared" si="4"/>
        <v>34863.925</v>
      </c>
      <c r="L14" s="13">
        <f t="shared" si="4"/>
        <v>38590.593</v>
      </c>
      <c r="M14" s="14">
        <f t="shared" si="4"/>
        <v>41903.982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s="22" customFormat="1" ht="11.25">
      <c r="A15" s="21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8"/>
      <c r="O15" s="8"/>
      <c r="P15" s="8"/>
      <c r="Q15" s="8"/>
      <c r="R15" s="8"/>
      <c r="S15" s="8"/>
      <c r="T15" s="8"/>
      <c r="U15" s="8"/>
      <c r="V15" s="8"/>
    </row>
    <row r="16" spans="1:22" s="15" customFormat="1" ht="11.25">
      <c r="A16" s="12" t="s">
        <v>16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4">
        <f t="shared" si="5"/>
        <v>0</v>
      </c>
      <c r="N16" s="8"/>
      <c r="O16" s="8"/>
      <c r="P16" s="8"/>
      <c r="Q16" s="8"/>
      <c r="R16" s="8"/>
      <c r="S16" s="8"/>
      <c r="T16" s="8"/>
      <c r="U16" s="8"/>
      <c r="V16" s="8"/>
    </row>
    <row r="17" spans="1:13" s="8" customFormat="1" ht="11.25">
      <c r="A17" s="25" t="s">
        <v>22</v>
      </c>
      <c r="B17" s="26">
        <f>+'[1]гор_всего'!$B$43</f>
        <v>311928.02400000003</v>
      </c>
      <c r="C17" s="27">
        <f>+'[1]гор_всего'!$E$43</f>
        <v>308544.619</v>
      </c>
      <c r="D17" s="27">
        <f>+'[1]гор_всего'!$K$43</f>
        <v>298450.107</v>
      </c>
      <c r="E17" s="27">
        <f>+'[1]гор_всего'!$Q$43</f>
        <v>228829.38999999993</v>
      </c>
      <c r="F17" s="27">
        <f>+'[1]гор_всего'!$W$43</f>
        <v>209971.51599999997</v>
      </c>
      <c r="G17" s="27">
        <f>+'[1]гор_всего'!$AC$43</f>
        <v>225508.19599999994</v>
      </c>
      <c r="H17" s="27">
        <f>+'[1]гор_всего'!$AL$43</f>
        <v>204731.71500000003</v>
      </c>
      <c r="I17" s="27">
        <f>+'[1]гор_всего'!$AR$43</f>
        <v>196528.91700000002</v>
      </c>
      <c r="J17" s="27">
        <f>+'[1]гор_всего'!$AX$43</f>
        <v>209664.82599999997</v>
      </c>
      <c r="K17" s="27">
        <f>+'[1]гор_всего'!$BG$43</f>
        <v>220801.79600000003</v>
      </c>
      <c r="L17" s="27">
        <f>+'[1]гор_всего'!$BM$43</f>
        <v>261486.88200000004</v>
      </c>
      <c r="M17" s="28">
        <f>+'[1]гор_всего'!$BS$43</f>
        <v>437765.346</v>
      </c>
    </row>
    <row r="18" spans="1:22" s="15" customFormat="1" ht="11.25">
      <c r="A18" s="29" t="s">
        <v>16</v>
      </c>
      <c r="B18" s="30">
        <f>B17</f>
        <v>311928.02400000003</v>
      </c>
      <c r="C18" s="30">
        <f aca="true" t="shared" si="6" ref="C18:M18">B18+C17</f>
        <v>620472.643</v>
      </c>
      <c r="D18" s="30">
        <f t="shared" si="6"/>
        <v>918922.75</v>
      </c>
      <c r="E18" s="30">
        <f t="shared" si="6"/>
        <v>1147752.14</v>
      </c>
      <c r="F18" s="30">
        <f t="shared" si="6"/>
        <v>1357723.656</v>
      </c>
      <c r="G18" s="30">
        <f t="shared" si="6"/>
        <v>1583231.852</v>
      </c>
      <c r="H18" s="30">
        <f t="shared" si="6"/>
        <v>1787963.567</v>
      </c>
      <c r="I18" s="30">
        <f t="shared" si="6"/>
        <v>1984492.4840000002</v>
      </c>
      <c r="J18" s="30">
        <f t="shared" si="6"/>
        <v>2194157.31</v>
      </c>
      <c r="K18" s="30">
        <f t="shared" si="6"/>
        <v>2414959.106</v>
      </c>
      <c r="L18" s="30">
        <f t="shared" si="6"/>
        <v>2676445.9880000004</v>
      </c>
      <c r="M18" s="31">
        <f t="shared" si="6"/>
        <v>3114211.3340000003</v>
      </c>
      <c r="N18" s="8"/>
      <c r="O18" s="32"/>
      <c r="P18" s="8"/>
      <c r="Q18" s="8"/>
      <c r="R18" s="8"/>
      <c r="S18" s="8"/>
      <c r="T18" s="8"/>
      <c r="U18" s="8"/>
      <c r="V18" s="8"/>
    </row>
    <row r="19" spans="2:22" ht="11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8"/>
      <c r="O19" s="8"/>
      <c r="P19" s="8"/>
      <c r="Q19" s="8"/>
      <c r="R19" s="8"/>
      <c r="S19" s="8"/>
      <c r="T19" s="8"/>
      <c r="U19" s="8"/>
      <c r="V19" s="8"/>
    </row>
    <row r="20" spans="1:22" ht="11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"/>
      <c r="O20" s="8"/>
      <c r="P20" s="8"/>
      <c r="Q20" s="8"/>
      <c r="R20" s="8"/>
      <c r="S20" s="8"/>
      <c r="T20" s="8"/>
      <c r="U20" s="8"/>
      <c r="V20" s="8"/>
    </row>
    <row r="21" spans="1:22" ht="11.25">
      <c r="A21" s="37" t="s">
        <v>15</v>
      </c>
      <c r="B21" s="38">
        <f>+'[1]зарплата'!$C$43</f>
        <v>22454.30188</v>
      </c>
      <c r="C21" s="38">
        <f>+'[1]зарплата'!$F$43</f>
        <v>16335.295820000005</v>
      </c>
      <c r="D21" s="38">
        <f>+'[1]зарплата'!$L$43</f>
        <v>0</v>
      </c>
      <c r="E21" s="38">
        <f>+'[1]зарплата'!$R$43</f>
        <v>0</v>
      </c>
      <c r="F21" s="38">
        <f>+'[1]зарплата'!$X$43</f>
        <v>0</v>
      </c>
      <c r="G21" s="38">
        <f>+'[1]зарплата'!$AD$43</f>
        <v>0</v>
      </c>
      <c r="H21" s="38">
        <f>+'[1]зарплата'!$AM$43</f>
        <v>0</v>
      </c>
      <c r="I21" s="38">
        <f>+'[1]зарплата'!$AS$43</f>
        <v>0</v>
      </c>
      <c r="J21" s="38">
        <f>+'[1]зарплата'!$AY$43</f>
        <v>0</v>
      </c>
      <c r="K21" s="38">
        <f>+'[1]зарплата'!$BH$43</f>
        <v>0</v>
      </c>
      <c r="L21" s="38">
        <f>+'[1]зарплата'!$BN$43</f>
        <v>0</v>
      </c>
      <c r="M21" s="39">
        <f>+'[1]зарплата'!$BT$43</f>
        <v>0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s="15" customFormat="1" ht="11.25">
      <c r="A22" s="40" t="s">
        <v>16</v>
      </c>
      <c r="B22" s="41">
        <f>B21</f>
        <v>22454.30188</v>
      </c>
      <c r="C22" s="41">
        <f aca="true" t="shared" si="7" ref="C22:M22">B22+C21</f>
        <v>38789.597700000006</v>
      </c>
      <c r="D22" s="41">
        <f t="shared" si="7"/>
        <v>38789.597700000006</v>
      </c>
      <c r="E22" s="41">
        <f t="shared" si="7"/>
        <v>38789.597700000006</v>
      </c>
      <c r="F22" s="41">
        <f t="shared" si="7"/>
        <v>38789.597700000006</v>
      </c>
      <c r="G22" s="41">
        <f t="shared" si="7"/>
        <v>38789.597700000006</v>
      </c>
      <c r="H22" s="41">
        <f t="shared" si="7"/>
        <v>38789.597700000006</v>
      </c>
      <c r="I22" s="41">
        <f t="shared" si="7"/>
        <v>38789.597700000006</v>
      </c>
      <c r="J22" s="41">
        <f t="shared" si="7"/>
        <v>38789.597700000006</v>
      </c>
      <c r="K22" s="41">
        <f t="shared" si="7"/>
        <v>38789.597700000006</v>
      </c>
      <c r="L22" s="41">
        <f t="shared" si="7"/>
        <v>38789.597700000006</v>
      </c>
      <c r="M22" s="42">
        <f t="shared" si="7"/>
        <v>38789.597700000006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s="20" customFormat="1" ht="11.25">
      <c r="A23" s="16" t="s">
        <v>17</v>
      </c>
      <c r="B23" s="38">
        <f>+'[1]питание'!$C$43</f>
        <v>1227.91285</v>
      </c>
      <c r="C23" s="38">
        <f>+'[1]питание'!$F$43</f>
        <v>2226.69751</v>
      </c>
      <c r="D23" s="38">
        <f>+'[1]питание'!$L$43</f>
        <v>0</v>
      </c>
      <c r="E23" s="38">
        <f>+'[1]питание'!$R$43</f>
        <v>0</v>
      </c>
      <c r="F23" s="38">
        <f>+'[1]питание'!$X$43</f>
        <v>0</v>
      </c>
      <c r="G23" s="38">
        <f>+'[1]питание'!$AD$43</f>
        <v>0</v>
      </c>
      <c r="H23" s="38">
        <f>+'[1]питание'!$AM$43</f>
        <v>0</v>
      </c>
      <c r="I23" s="38">
        <f>+'[1]питание'!$AS$43</f>
        <v>0</v>
      </c>
      <c r="J23" s="38">
        <f>+'[1]питание'!$AY$43</f>
        <v>0</v>
      </c>
      <c r="K23" s="38">
        <f>+'[1]питание'!$BH$43</f>
        <v>0</v>
      </c>
      <c r="L23" s="38">
        <f>+'[1]питание'!$BN$43</f>
        <v>0</v>
      </c>
      <c r="M23" s="39">
        <f>+'[1]питание'!$BT$43</f>
        <v>0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s="15" customFormat="1" ht="11.25">
      <c r="A24" s="40" t="s">
        <v>16</v>
      </c>
      <c r="B24" s="41">
        <f>B23</f>
        <v>1227.91285</v>
      </c>
      <c r="C24" s="41">
        <f aca="true" t="shared" si="8" ref="C24:M24">B24+C23</f>
        <v>3454.6103599999997</v>
      </c>
      <c r="D24" s="41">
        <f t="shared" si="8"/>
        <v>3454.6103599999997</v>
      </c>
      <c r="E24" s="41">
        <f t="shared" si="8"/>
        <v>3454.6103599999997</v>
      </c>
      <c r="F24" s="41">
        <f t="shared" si="8"/>
        <v>3454.6103599999997</v>
      </c>
      <c r="G24" s="41">
        <f t="shared" si="8"/>
        <v>3454.6103599999997</v>
      </c>
      <c r="H24" s="41">
        <f t="shared" si="8"/>
        <v>3454.6103599999997</v>
      </c>
      <c r="I24" s="41">
        <f t="shared" si="8"/>
        <v>3454.6103599999997</v>
      </c>
      <c r="J24" s="41">
        <f t="shared" si="8"/>
        <v>3454.6103599999997</v>
      </c>
      <c r="K24" s="41">
        <f t="shared" si="8"/>
        <v>3454.6103599999997</v>
      </c>
      <c r="L24" s="41">
        <f t="shared" si="8"/>
        <v>3454.6103599999997</v>
      </c>
      <c r="M24" s="42">
        <f t="shared" si="8"/>
        <v>3454.6103599999997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s="20" customFormat="1" ht="11.25">
      <c r="A25" s="16" t="s">
        <v>18</v>
      </c>
      <c r="B25" s="38">
        <f>+'[1]медикам'!$C$43</f>
        <v>28.61903</v>
      </c>
      <c r="C25" s="38">
        <f>+'[1]медикам'!$F$43</f>
        <v>57.729060000000004</v>
      </c>
      <c r="D25" s="38">
        <f>+'[1]медикам'!$L$43</f>
        <v>0</v>
      </c>
      <c r="E25" s="38">
        <f>+'[1]медикам'!$R$43</f>
        <v>0</v>
      </c>
      <c r="F25" s="38">
        <f>+'[1]медикам'!$X$43</f>
        <v>0</v>
      </c>
      <c r="G25" s="38">
        <f>+'[1]медикам'!$AD$43</f>
        <v>0</v>
      </c>
      <c r="H25" s="38">
        <f>+'[1]медикам'!$AM$43</f>
        <v>0</v>
      </c>
      <c r="I25" s="38">
        <f>+'[1]медикам'!$AS$43</f>
        <v>0</v>
      </c>
      <c r="J25" s="38">
        <f>+'[1]медикам'!$AY$43</f>
        <v>0</v>
      </c>
      <c r="K25" s="38">
        <f>+'[1]медикам'!$BH$43</f>
        <v>0</v>
      </c>
      <c r="L25" s="38">
        <f>+'[1]медикам'!$BN$43</f>
        <v>0</v>
      </c>
      <c r="M25" s="39">
        <f>+'[1]медикам'!$BT$43</f>
        <v>0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s="15" customFormat="1" ht="11.25">
      <c r="A26" s="40" t="s">
        <v>16</v>
      </c>
      <c r="B26" s="41">
        <f>B25</f>
        <v>28.61903</v>
      </c>
      <c r="C26" s="41">
        <f aca="true" t="shared" si="9" ref="C26:M26">B26+C25</f>
        <v>86.34809</v>
      </c>
      <c r="D26" s="41">
        <f t="shared" si="9"/>
        <v>86.34809</v>
      </c>
      <c r="E26" s="41">
        <f t="shared" si="9"/>
        <v>86.34809</v>
      </c>
      <c r="F26" s="41">
        <f t="shared" si="9"/>
        <v>86.34809</v>
      </c>
      <c r="G26" s="41">
        <f t="shared" si="9"/>
        <v>86.34809</v>
      </c>
      <c r="H26" s="41">
        <f t="shared" si="9"/>
        <v>86.34809</v>
      </c>
      <c r="I26" s="41">
        <f t="shared" si="9"/>
        <v>86.34809</v>
      </c>
      <c r="J26" s="41">
        <f t="shared" si="9"/>
        <v>86.34809</v>
      </c>
      <c r="K26" s="41">
        <f t="shared" si="9"/>
        <v>86.34809</v>
      </c>
      <c r="L26" s="41">
        <f t="shared" si="9"/>
        <v>86.34809</v>
      </c>
      <c r="M26" s="42">
        <f t="shared" si="9"/>
        <v>86.34809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s="20" customFormat="1" ht="11.25">
      <c r="A27" s="16" t="s">
        <v>19</v>
      </c>
      <c r="B27" s="38">
        <f>+'[1]энергия'!$C$43</f>
        <v>1186.3469200000006</v>
      </c>
      <c r="C27" s="38">
        <f>+'[1]энергия'!$F$43</f>
        <v>8177.973139999999</v>
      </c>
      <c r="D27" s="38">
        <f>+'[1]энергия'!$L$43</f>
        <v>0</v>
      </c>
      <c r="E27" s="38">
        <f>+'[1]энергия'!$R$43</f>
        <v>0</v>
      </c>
      <c r="F27" s="38">
        <f>+'[1]энергия'!$X$43</f>
        <v>0</v>
      </c>
      <c r="G27" s="38">
        <f>+'[1]энергия'!$AD$43</f>
        <v>0</v>
      </c>
      <c r="H27" s="38">
        <f>+'[1]энергия'!$AM$43</f>
        <v>0</v>
      </c>
      <c r="I27" s="38">
        <f>+'[1]энергия'!$AS$43</f>
        <v>0</v>
      </c>
      <c r="J27" s="38">
        <f>+'[1]энергия'!$AY$43</f>
        <v>0</v>
      </c>
      <c r="K27" s="38">
        <f>+'[1]энергия'!$BH$43</f>
        <v>0</v>
      </c>
      <c r="L27" s="38">
        <f>+'[1]энергия'!$BN$43</f>
        <v>0</v>
      </c>
      <c r="M27" s="39">
        <f>+'[1]энергия'!$BT$43</f>
        <v>0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s="15" customFormat="1" ht="11.25">
      <c r="A28" s="40" t="s">
        <v>16</v>
      </c>
      <c r="B28" s="41">
        <f>B27</f>
        <v>1186.3469200000006</v>
      </c>
      <c r="C28" s="41">
        <f aca="true" t="shared" si="10" ref="C28:M28">B28+C27</f>
        <v>9364.32006</v>
      </c>
      <c r="D28" s="41">
        <f t="shared" si="10"/>
        <v>9364.32006</v>
      </c>
      <c r="E28" s="41">
        <f t="shared" si="10"/>
        <v>9364.32006</v>
      </c>
      <c r="F28" s="41">
        <f t="shared" si="10"/>
        <v>9364.32006</v>
      </c>
      <c r="G28" s="41">
        <f t="shared" si="10"/>
        <v>9364.32006</v>
      </c>
      <c r="H28" s="41">
        <f t="shared" si="10"/>
        <v>9364.32006</v>
      </c>
      <c r="I28" s="41">
        <f t="shared" si="10"/>
        <v>9364.32006</v>
      </c>
      <c r="J28" s="41">
        <f t="shared" si="10"/>
        <v>9364.32006</v>
      </c>
      <c r="K28" s="41">
        <f t="shared" si="10"/>
        <v>9364.32006</v>
      </c>
      <c r="L28" s="41">
        <f t="shared" si="10"/>
        <v>9364.32006</v>
      </c>
      <c r="M28" s="42">
        <f t="shared" si="10"/>
        <v>9364.32006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s="22" customFormat="1" ht="11.25">
      <c r="A29" s="43" t="s">
        <v>20</v>
      </c>
      <c r="B29" s="38">
        <f>+'[1]трансферт'!$C$43</f>
        <v>1804.7835599999999</v>
      </c>
      <c r="C29" s="38">
        <f>+'[1]трансферт'!$F$43</f>
        <v>2656.00585</v>
      </c>
      <c r="D29" s="38">
        <f>+'[1]трансферт'!$L$43</f>
        <v>0</v>
      </c>
      <c r="E29" s="38">
        <f>+'[1]трансферт'!$R$43</f>
        <v>0</v>
      </c>
      <c r="F29" s="38">
        <f>+'[1]трансферт'!$X$43</f>
        <v>0</v>
      </c>
      <c r="G29" s="38">
        <f>+'[1]трансферт'!$AD$43</f>
        <v>0</v>
      </c>
      <c r="H29" s="38">
        <f>+'[1]трансферт'!$AM$43</f>
        <v>0</v>
      </c>
      <c r="I29" s="38">
        <f>+'[1]трансферт'!$AS$43</f>
        <v>0</v>
      </c>
      <c r="J29" s="38">
        <f>+'[1]трансферт'!$AY$43</f>
        <v>0</v>
      </c>
      <c r="K29" s="38">
        <f>+'[1]трансферт'!$BH$43</f>
        <v>0</v>
      </c>
      <c r="L29" s="38">
        <f>+'[1]трансферт'!$BN$43</f>
        <v>0</v>
      </c>
      <c r="M29" s="39">
        <f>+'[1]трансферт'!$BT$43</f>
        <v>0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15" customFormat="1" ht="11.25">
      <c r="A30" s="40" t="s">
        <v>16</v>
      </c>
      <c r="B30" s="41">
        <f>B29</f>
        <v>1804.7835599999999</v>
      </c>
      <c r="C30" s="41">
        <f aca="true" t="shared" si="11" ref="C30:M30">B30+C29</f>
        <v>4460.789409999999</v>
      </c>
      <c r="D30" s="41">
        <f t="shared" si="11"/>
        <v>4460.789409999999</v>
      </c>
      <c r="E30" s="41">
        <f t="shared" si="11"/>
        <v>4460.789409999999</v>
      </c>
      <c r="F30" s="41">
        <f t="shared" si="11"/>
        <v>4460.789409999999</v>
      </c>
      <c r="G30" s="41">
        <f t="shared" si="11"/>
        <v>4460.789409999999</v>
      </c>
      <c r="H30" s="41">
        <f t="shared" si="11"/>
        <v>4460.789409999999</v>
      </c>
      <c r="I30" s="41">
        <f t="shared" si="11"/>
        <v>4460.789409999999</v>
      </c>
      <c r="J30" s="41">
        <f t="shared" si="11"/>
        <v>4460.789409999999</v>
      </c>
      <c r="K30" s="41">
        <f t="shared" si="11"/>
        <v>4460.789409999999</v>
      </c>
      <c r="L30" s="41">
        <f t="shared" si="11"/>
        <v>4460.789409999999</v>
      </c>
      <c r="M30" s="42">
        <f t="shared" si="11"/>
        <v>4460.789409999999</v>
      </c>
      <c r="N30" s="8"/>
      <c r="O30" s="8"/>
      <c r="P30" s="8"/>
      <c r="Q30" s="8"/>
      <c r="R30" s="8"/>
      <c r="S30" s="8"/>
      <c r="T30" s="8"/>
      <c r="U30" s="8"/>
      <c r="V30" s="8"/>
    </row>
    <row r="31" spans="1:13" s="8" customFormat="1" ht="11.25">
      <c r="A31" s="43" t="s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22" s="15" customFormat="1" ht="11.25">
      <c r="A32" s="40" t="s">
        <v>16</v>
      </c>
      <c r="B32" s="44">
        <f>B31</f>
        <v>0</v>
      </c>
      <c r="C32" s="44">
        <f aca="true" t="shared" si="12" ref="C32:M32">B32+C31</f>
        <v>0</v>
      </c>
      <c r="D32" s="44">
        <f t="shared" si="12"/>
        <v>0</v>
      </c>
      <c r="E32" s="44">
        <f t="shared" si="12"/>
        <v>0</v>
      </c>
      <c r="F32" s="44">
        <f t="shared" si="12"/>
        <v>0</v>
      </c>
      <c r="G32" s="44">
        <f t="shared" si="12"/>
        <v>0</v>
      </c>
      <c r="H32" s="44">
        <f t="shared" si="12"/>
        <v>0</v>
      </c>
      <c r="I32" s="44">
        <f t="shared" si="12"/>
        <v>0</v>
      </c>
      <c r="J32" s="44">
        <f t="shared" si="12"/>
        <v>0</v>
      </c>
      <c r="K32" s="44">
        <f t="shared" si="12"/>
        <v>0</v>
      </c>
      <c r="L32" s="44">
        <f t="shared" si="12"/>
        <v>0</v>
      </c>
      <c r="M32" s="45">
        <f t="shared" si="12"/>
        <v>0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s="15" customFormat="1" ht="11.25">
      <c r="A33" s="25" t="s">
        <v>22</v>
      </c>
      <c r="B33" s="46">
        <f>+'[1]гор_всего'!$C$43</f>
        <v>252746.63598999998</v>
      </c>
      <c r="C33" s="47">
        <f>+'[1]гор_всего'!$F$43</f>
        <v>243551.0076</v>
      </c>
      <c r="D33" s="47">
        <f>+'[1]гор_всего'!$L$43</f>
        <v>0</v>
      </c>
      <c r="E33" s="47">
        <f>+'[1]гор_всего'!$R$43</f>
        <v>0</v>
      </c>
      <c r="F33" s="47">
        <f>+'[1]гор_всего'!$X$43</f>
        <v>0</v>
      </c>
      <c r="G33" s="47">
        <f>+'[1]гор_всего'!$AD$43</f>
        <v>0</v>
      </c>
      <c r="H33" s="47">
        <f>+'[1]гор_всего'!$AM$43</f>
        <v>0</v>
      </c>
      <c r="I33" s="47">
        <f>+'[1]гор_всего'!$AS$43</f>
        <v>0</v>
      </c>
      <c r="J33" s="47">
        <f>+'[1]гор_всего'!$AY$43</f>
        <v>0</v>
      </c>
      <c r="K33" s="47">
        <f>+'[1]гор_всего'!$BH$43</f>
        <v>0</v>
      </c>
      <c r="L33" s="47">
        <f>+'[1]гор_всего'!$BN$43</f>
        <v>0</v>
      </c>
      <c r="M33" s="48">
        <f>+'[1]гор_всего'!$BT$43</f>
        <v>0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s="15" customFormat="1" ht="11.25">
      <c r="A34" s="49" t="s">
        <v>16</v>
      </c>
      <c r="B34" s="50">
        <f>B33</f>
        <v>252746.63598999998</v>
      </c>
      <c r="C34" s="50">
        <f aca="true" t="shared" si="13" ref="C34:M34">B34+C33</f>
        <v>496297.64359</v>
      </c>
      <c r="D34" s="50">
        <f t="shared" si="13"/>
        <v>496297.64359</v>
      </c>
      <c r="E34" s="50">
        <f t="shared" si="13"/>
        <v>496297.64359</v>
      </c>
      <c r="F34" s="50">
        <f t="shared" si="13"/>
        <v>496297.64359</v>
      </c>
      <c r="G34" s="50">
        <f t="shared" si="13"/>
        <v>496297.64359</v>
      </c>
      <c r="H34" s="50">
        <f t="shared" si="13"/>
        <v>496297.64359</v>
      </c>
      <c r="I34" s="50">
        <f t="shared" si="13"/>
        <v>496297.64359</v>
      </c>
      <c r="J34" s="50">
        <f t="shared" si="13"/>
        <v>496297.64359</v>
      </c>
      <c r="K34" s="50">
        <f t="shared" si="13"/>
        <v>496297.64359</v>
      </c>
      <c r="L34" s="50">
        <f t="shared" si="13"/>
        <v>496297.64359</v>
      </c>
      <c r="M34" s="51">
        <f t="shared" si="13"/>
        <v>496297.64359</v>
      </c>
      <c r="N34" s="8"/>
      <c r="O34" s="8"/>
      <c r="P34" s="8"/>
      <c r="Q34" s="8"/>
      <c r="R34" s="8"/>
      <c r="S34" s="8"/>
      <c r="T34" s="8"/>
      <c r="U34" s="8"/>
      <c r="V34" s="8"/>
    </row>
    <row r="35" spans="2:22" ht="11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"/>
      <c r="O35" s="8"/>
      <c r="P35" s="8"/>
      <c r="Q35" s="8"/>
      <c r="R35" s="8"/>
      <c r="S35" s="8"/>
      <c r="T35" s="8"/>
      <c r="U35" s="8"/>
      <c r="V35" s="8"/>
    </row>
    <row r="36" spans="1:22" ht="11.25">
      <c r="A36" s="34" t="s">
        <v>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"/>
      <c r="O36" s="8"/>
      <c r="P36" s="8"/>
      <c r="Q36" s="8"/>
      <c r="R36" s="8"/>
      <c r="S36" s="8"/>
      <c r="T36" s="8"/>
      <c r="U36" s="8"/>
      <c r="V36" s="8"/>
    </row>
    <row r="37" spans="1:22" ht="11.25">
      <c r="A37" s="37" t="s">
        <v>15</v>
      </c>
      <c r="B37" s="41">
        <f aca="true" t="shared" si="14" ref="B37:M37">IF(B5=0,0,B21/B5*100)</f>
        <v>76.15947418040632</v>
      </c>
      <c r="C37" s="41">
        <f t="shared" si="14"/>
        <v>55.12564680768723</v>
      </c>
      <c r="D37" s="41">
        <f t="shared" si="14"/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1">
        <f t="shared" si="14"/>
        <v>0</v>
      </c>
      <c r="M37" s="42">
        <f t="shared" si="14"/>
        <v>0</v>
      </c>
      <c r="N37" s="8"/>
      <c r="O37" s="8"/>
      <c r="P37" s="8"/>
      <c r="Q37" s="8"/>
      <c r="R37" s="8"/>
      <c r="S37" s="8"/>
      <c r="T37" s="8"/>
      <c r="U37" s="8"/>
      <c r="V37" s="8"/>
    </row>
    <row r="38" spans="1:22" ht="11.25">
      <c r="A38" s="40" t="s">
        <v>16</v>
      </c>
      <c r="B38" s="41">
        <f aca="true" t="shared" si="15" ref="B38:M38">IF(B6=0,0,B22/B6*100)</f>
        <v>76.15947418040632</v>
      </c>
      <c r="C38" s="41">
        <f t="shared" si="15"/>
        <v>65.61595088039452</v>
      </c>
      <c r="D38" s="41">
        <f t="shared" si="15"/>
        <v>43.759038664754954</v>
      </c>
      <c r="E38" s="41">
        <f t="shared" si="15"/>
        <v>32.826649879964414</v>
      </c>
      <c r="F38" s="41">
        <f t="shared" si="15"/>
        <v>25.61293495022907</v>
      </c>
      <c r="G38" s="41">
        <f t="shared" si="15"/>
        <v>19.51568358028191</v>
      </c>
      <c r="H38" s="41">
        <f t="shared" si="15"/>
        <v>17.024856359349492</v>
      </c>
      <c r="I38" s="41">
        <f t="shared" si="15"/>
        <v>15.592704376527994</v>
      </c>
      <c r="J38" s="41">
        <f t="shared" si="15"/>
        <v>13.94791129965562</v>
      </c>
      <c r="K38" s="41">
        <f t="shared" si="15"/>
        <v>12.615079918530911</v>
      </c>
      <c r="L38" s="41">
        <f t="shared" si="15"/>
        <v>11.5087803128329</v>
      </c>
      <c r="M38" s="42">
        <f t="shared" si="15"/>
        <v>10.506343540877854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11.25">
      <c r="A39" s="16" t="s">
        <v>17</v>
      </c>
      <c r="B39" s="41">
        <f aca="true" t="shared" si="16" ref="B39:M39">IF(B7=0,0,B23/B7*100)</f>
        <v>43.246174484636654</v>
      </c>
      <c r="C39" s="41">
        <f t="shared" si="16"/>
        <v>70.87515524945269</v>
      </c>
      <c r="D39" s="41">
        <f t="shared" si="16"/>
        <v>0</v>
      </c>
      <c r="E39" s="41">
        <f t="shared" si="16"/>
        <v>0</v>
      </c>
      <c r="F39" s="41">
        <f t="shared" si="16"/>
        <v>0</v>
      </c>
      <c r="G39" s="41">
        <f t="shared" si="16"/>
        <v>0</v>
      </c>
      <c r="H39" s="41">
        <f t="shared" si="16"/>
        <v>0</v>
      </c>
      <c r="I39" s="41">
        <f t="shared" si="16"/>
        <v>0</v>
      </c>
      <c r="J39" s="41">
        <f t="shared" si="16"/>
        <v>0</v>
      </c>
      <c r="K39" s="41">
        <f t="shared" si="16"/>
        <v>0</v>
      </c>
      <c r="L39" s="41">
        <f t="shared" si="16"/>
        <v>0</v>
      </c>
      <c r="M39" s="42">
        <f t="shared" si="16"/>
        <v>0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11.25">
      <c r="A40" s="40" t="s">
        <v>16</v>
      </c>
      <c r="B40" s="41">
        <f aca="true" t="shared" si="17" ref="B40:M40">IF(B8=0,0,B24/B8*100)</f>
        <v>43.246174484636654</v>
      </c>
      <c r="C40" s="41">
        <f t="shared" si="17"/>
        <v>57.759030568757375</v>
      </c>
      <c r="D40" s="41">
        <f t="shared" si="17"/>
        <v>37.95736209760108</v>
      </c>
      <c r="E40" s="41">
        <f t="shared" si="17"/>
        <v>28.137420580197958</v>
      </c>
      <c r="F40" s="41">
        <f t="shared" si="17"/>
        <v>22.577784731604815</v>
      </c>
      <c r="G40" s="41">
        <f t="shared" si="17"/>
        <v>20.54805897381114</v>
      </c>
      <c r="H40" s="41">
        <f t="shared" si="17"/>
        <v>18.991050605561245</v>
      </c>
      <c r="I40" s="41">
        <f t="shared" si="17"/>
        <v>17.538270792403964</v>
      </c>
      <c r="J40" s="41">
        <f t="shared" si="17"/>
        <v>15.019736812357584</v>
      </c>
      <c r="K40" s="41">
        <f t="shared" si="17"/>
        <v>13.208239781939671</v>
      </c>
      <c r="L40" s="41">
        <f t="shared" si="17"/>
        <v>11.791266604394018</v>
      </c>
      <c r="M40" s="42">
        <f t="shared" si="17"/>
        <v>10.728576281265367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1.25">
      <c r="A41" s="16" t="s">
        <v>18</v>
      </c>
      <c r="B41" s="41">
        <f aca="true" t="shared" si="18" ref="B41:M41">IF(B9=0,0,B25/B9*100)</f>
        <v>42.59101123595506</v>
      </c>
      <c r="C41" s="41">
        <f t="shared" si="18"/>
        <v>64.34860053726885</v>
      </c>
      <c r="D41" s="41">
        <f t="shared" si="18"/>
        <v>0</v>
      </c>
      <c r="E41" s="41">
        <f t="shared" si="18"/>
        <v>0</v>
      </c>
      <c r="F41" s="41">
        <f t="shared" si="18"/>
        <v>0</v>
      </c>
      <c r="G41" s="41">
        <f t="shared" si="18"/>
        <v>0</v>
      </c>
      <c r="H41" s="41">
        <f t="shared" si="18"/>
        <v>0</v>
      </c>
      <c r="I41" s="41">
        <f t="shared" si="18"/>
        <v>0</v>
      </c>
      <c r="J41" s="41">
        <f t="shared" si="18"/>
        <v>0</v>
      </c>
      <c r="K41" s="41">
        <f t="shared" si="18"/>
        <v>0</v>
      </c>
      <c r="L41" s="41">
        <f t="shared" si="18"/>
        <v>0</v>
      </c>
      <c r="M41" s="42">
        <f t="shared" si="18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11.25">
      <c r="A42" s="40" t="s">
        <v>16</v>
      </c>
      <c r="B42" s="41">
        <f aca="true" t="shared" si="19" ref="B42:M42">IF(B10=0,0,B26/B10*100)</f>
        <v>42.59101123595506</v>
      </c>
      <c r="C42" s="41">
        <f t="shared" si="19"/>
        <v>55.031030922578836</v>
      </c>
      <c r="D42" s="41">
        <f t="shared" si="19"/>
        <v>34.673074065894355</v>
      </c>
      <c r="E42" s="41">
        <f t="shared" si="19"/>
        <v>25.065121409599563</v>
      </c>
      <c r="F42" s="41">
        <f t="shared" si="19"/>
        <v>20.487509105101942</v>
      </c>
      <c r="G42" s="41">
        <f t="shared" si="19"/>
        <v>17.867204522458135</v>
      </c>
      <c r="H42" s="41">
        <f t="shared" si="19"/>
        <v>15.73593120138793</v>
      </c>
      <c r="I42" s="41">
        <f t="shared" si="19"/>
        <v>13.895800913103862</v>
      </c>
      <c r="J42" s="41">
        <f t="shared" si="19"/>
        <v>12.11950645077982</v>
      </c>
      <c r="K42" s="41">
        <f t="shared" si="19"/>
        <v>11.093550181599076</v>
      </c>
      <c r="L42" s="41">
        <f t="shared" si="19"/>
        <v>9.976844197184239</v>
      </c>
      <c r="M42" s="42">
        <f t="shared" si="19"/>
        <v>9.520091862374024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s="20" customFormat="1" ht="11.25">
      <c r="A43" s="16" t="s">
        <v>19</v>
      </c>
      <c r="B43" s="41">
        <f aca="true" t="shared" si="20" ref="B43:M43">IF(B11=0,0,B27/B11*100)</f>
        <v>8.442231319517749</v>
      </c>
      <c r="C43" s="41">
        <f t="shared" si="20"/>
        <v>61.84783718280285</v>
      </c>
      <c r="D43" s="41">
        <f t="shared" si="20"/>
        <v>0</v>
      </c>
      <c r="E43" s="41">
        <f t="shared" si="20"/>
        <v>0</v>
      </c>
      <c r="F43" s="41">
        <f t="shared" si="20"/>
        <v>0</v>
      </c>
      <c r="G43" s="41">
        <f t="shared" si="20"/>
        <v>0</v>
      </c>
      <c r="H43" s="41">
        <f t="shared" si="20"/>
        <v>0</v>
      </c>
      <c r="I43" s="41">
        <f t="shared" si="20"/>
        <v>0</v>
      </c>
      <c r="J43" s="41">
        <f t="shared" si="20"/>
        <v>0</v>
      </c>
      <c r="K43" s="41">
        <f t="shared" si="20"/>
        <v>0</v>
      </c>
      <c r="L43" s="41">
        <f t="shared" si="20"/>
        <v>0</v>
      </c>
      <c r="M43" s="42">
        <f t="shared" si="20"/>
        <v>0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s="15" customFormat="1" ht="11.25">
      <c r="A44" s="40" t="s">
        <v>16</v>
      </c>
      <c r="B44" s="41">
        <f aca="true" t="shared" si="21" ref="B44:M44">IF(B12=0,0,B28/B12*100)</f>
        <v>8.442231319517749</v>
      </c>
      <c r="C44" s="41">
        <f t="shared" si="21"/>
        <v>34.33265311981089</v>
      </c>
      <c r="D44" s="41">
        <f t="shared" si="21"/>
        <v>25.07093812945442</v>
      </c>
      <c r="E44" s="41">
        <f t="shared" si="21"/>
        <v>21.879990670713283</v>
      </c>
      <c r="F44" s="41">
        <f t="shared" si="21"/>
        <v>20.986154317814183</v>
      </c>
      <c r="G44" s="41">
        <f t="shared" si="21"/>
        <v>20.354686018288902</v>
      </c>
      <c r="H44" s="41">
        <f t="shared" si="21"/>
        <v>19.740798222798624</v>
      </c>
      <c r="I44" s="41">
        <f t="shared" si="21"/>
        <v>19.27117376658105</v>
      </c>
      <c r="J44" s="41">
        <f t="shared" si="21"/>
        <v>18.60283583824684</v>
      </c>
      <c r="K44" s="41">
        <f t="shared" si="21"/>
        <v>16.928399619503658</v>
      </c>
      <c r="L44" s="41">
        <f t="shared" si="21"/>
        <v>14.06589116046035</v>
      </c>
      <c r="M44" s="42">
        <f t="shared" si="21"/>
        <v>10.63105731583379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11.25">
      <c r="A45" s="43" t="s">
        <v>20</v>
      </c>
      <c r="B45" s="41">
        <f aca="true" t="shared" si="22" ref="B45:M45">IF(B13=0,0,B29/B13*100)</f>
        <v>53.060972752201415</v>
      </c>
      <c r="C45" s="41">
        <f t="shared" si="22"/>
        <v>79.93151214679438</v>
      </c>
      <c r="D45" s="41">
        <f t="shared" si="22"/>
        <v>0</v>
      </c>
      <c r="E45" s="41">
        <f t="shared" si="22"/>
        <v>0</v>
      </c>
      <c r="F45" s="41">
        <f t="shared" si="22"/>
        <v>0</v>
      </c>
      <c r="G45" s="41">
        <f t="shared" si="22"/>
        <v>0</v>
      </c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2">
        <f t="shared" si="22"/>
        <v>0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11.25">
      <c r="A46" s="40" t="s">
        <v>16</v>
      </c>
      <c r="B46" s="41">
        <f aca="true" t="shared" si="23" ref="B46:M46">IF(B14=0,0,B30/B14*100)</f>
        <v>53.060972752201415</v>
      </c>
      <c r="C46" s="41">
        <f t="shared" si="23"/>
        <v>66.33942150066827</v>
      </c>
      <c r="D46" s="41">
        <f t="shared" si="23"/>
        <v>39.95243644342939</v>
      </c>
      <c r="E46" s="41">
        <f t="shared" si="23"/>
        <v>30.90279714345193</v>
      </c>
      <c r="F46" s="41">
        <f t="shared" si="23"/>
        <v>25.124897701749045</v>
      </c>
      <c r="G46" s="41">
        <f t="shared" si="23"/>
        <v>19.644526109913073</v>
      </c>
      <c r="H46" s="41">
        <f t="shared" si="23"/>
        <v>17.718785233934558</v>
      </c>
      <c r="I46" s="41">
        <f t="shared" si="23"/>
        <v>15.892310989693806</v>
      </c>
      <c r="J46" s="41">
        <f t="shared" si="23"/>
        <v>14.150518215425336</v>
      </c>
      <c r="K46" s="41">
        <f t="shared" si="23"/>
        <v>12.794857176866916</v>
      </c>
      <c r="L46" s="41">
        <f t="shared" si="23"/>
        <v>11.559266295804264</v>
      </c>
      <c r="M46" s="42">
        <f t="shared" si="23"/>
        <v>10.645263760374847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s="54" customFormat="1" ht="11.25">
      <c r="A47" s="43" t="s">
        <v>21</v>
      </c>
      <c r="B47" s="52">
        <f aca="true" t="shared" si="24" ref="B47:M47">IF(B15=0,0,B31/B15*100)</f>
        <v>0</v>
      </c>
      <c r="C47" s="52">
        <f t="shared" si="24"/>
        <v>0</v>
      </c>
      <c r="D47" s="52">
        <f t="shared" si="24"/>
        <v>0</v>
      </c>
      <c r="E47" s="52">
        <f t="shared" si="24"/>
        <v>0</v>
      </c>
      <c r="F47" s="52">
        <f t="shared" si="24"/>
        <v>0</v>
      </c>
      <c r="G47" s="52">
        <f t="shared" si="24"/>
        <v>0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3">
        <f t="shared" si="24"/>
        <v>0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s="55" customFormat="1" ht="11.25">
      <c r="A48" s="40" t="s">
        <v>16</v>
      </c>
      <c r="B48" s="41">
        <f aca="true" t="shared" si="25" ref="B48:M48">IF(B16=0,0,B32/B16*100)</f>
        <v>0</v>
      </c>
      <c r="C48" s="41">
        <f t="shared" si="25"/>
        <v>0</v>
      </c>
      <c r="D48" s="41">
        <f t="shared" si="25"/>
        <v>0</v>
      </c>
      <c r="E48" s="41">
        <f t="shared" si="25"/>
        <v>0</v>
      </c>
      <c r="F48" s="41">
        <f t="shared" si="25"/>
        <v>0</v>
      </c>
      <c r="G48" s="41">
        <f t="shared" si="25"/>
        <v>0</v>
      </c>
      <c r="H48" s="41">
        <f t="shared" si="25"/>
        <v>0</v>
      </c>
      <c r="I48" s="41">
        <f t="shared" si="25"/>
        <v>0</v>
      </c>
      <c r="J48" s="41">
        <f t="shared" si="25"/>
        <v>0</v>
      </c>
      <c r="K48" s="41">
        <f t="shared" si="25"/>
        <v>0</v>
      </c>
      <c r="L48" s="41">
        <f t="shared" si="25"/>
        <v>0</v>
      </c>
      <c r="M48" s="42">
        <f t="shared" si="25"/>
        <v>0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s="15" customFormat="1" ht="11.25">
      <c r="A49" s="25" t="s">
        <v>22</v>
      </c>
      <c r="B49" s="46">
        <f aca="true" t="shared" si="26" ref="B49:M49">IF(B17=0,0,B33/B17*100)</f>
        <v>81.02722953484934</v>
      </c>
      <c r="C49" s="47">
        <f t="shared" si="26"/>
        <v>78.93542541411166</v>
      </c>
      <c r="D49" s="47">
        <f t="shared" si="26"/>
        <v>0</v>
      </c>
      <c r="E49" s="47">
        <f t="shared" si="26"/>
        <v>0</v>
      </c>
      <c r="F49" s="47">
        <f t="shared" si="26"/>
        <v>0</v>
      </c>
      <c r="G49" s="47">
        <f t="shared" si="26"/>
        <v>0</v>
      </c>
      <c r="H49" s="47">
        <f t="shared" si="26"/>
        <v>0</v>
      </c>
      <c r="I49" s="47">
        <f t="shared" si="26"/>
        <v>0</v>
      </c>
      <c r="J49" s="47">
        <f t="shared" si="26"/>
        <v>0</v>
      </c>
      <c r="K49" s="47">
        <f t="shared" si="26"/>
        <v>0</v>
      </c>
      <c r="L49" s="47">
        <f t="shared" si="26"/>
        <v>0</v>
      </c>
      <c r="M49" s="48">
        <f t="shared" si="26"/>
        <v>0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s="15" customFormat="1" ht="11.25">
      <c r="A50" s="49" t="s">
        <v>16</v>
      </c>
      <c r="B50" s="50">
        <f aca="true" t="shared" si="27" ref="B50:M50">IF(B18=0,0,B34/B18*100)</f>
        <v>81.02722953484934</v>
      </c>
      <c r="C50" s="50">
        <f t="shared" si="27"/>
        <v>79.98703072393153</v>
      </c>
      <c r="D50" s="50">
        <f t="shared" si="27"/>
        <v>54.00863604584825</v>
      </c>
      <c r="E50" s="50">
        <f t="shared" si="27"/>
        <v>43.240838007934364</v>
      </c>
      <c r="F50" s="50">
        <f t="shared" si="27"/>
        <v>36.553656658833376</v>
      </c>
      <c r="G50" s="50">
        <f t="shared" si="27"/>
        <v>31.347123478033716</v>
      </c>
      <c r="H50" s="50">
        <f t="shared" si="27"/>
        <v>27.75770450528425</v>
      </c>
      <c r="I50" s="50">
        <f t="shared" si="27"/>
        <v>25.00879431851756</v>
      </c>
      <c r="J50" s="50">
        <f t="shared" si="27"/>
        <v>22.619054765494457</v>
      </c>
      <c r="K50" s="50">
        <f t="shared" si="27"/>
        <v>20.550975060279136</v>
      </c>
      <c r="L50" s="50">
        <f t="shared" si="27"/>
        <v>18.54315931706371</v>
      </c>
      <c r="M50" s="51">
        <f t="shared" si="27"/>
        <v>15.93654348924799</v>
      </c>
      <c r="N50" s="8"/>
      <c r="O50" s="8"/>
      <c r="P50" s="8"/>
      <c r="Q50" s="8"/>
      <c r="R50" s="8"/>
      <c r="S50" s="8"/>
      <c r="T50" s="8"/>
      <c r="U50" s="8"/>
      <c r="V50" s="8"/>
    </row>
    <row r="51" spans="2:22" ht="11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8"/>
      <c r="O51" s="8"/>
      <c r="P51" s="8"/>
      <c r="Q51" s="8"/>
      <c r="R51" s="8"/>
      <c r="S51" s="8"/>
      <c r="T51" s="8"/>
      <c r="U51" s="8"/>
      <c r="V51" s="8"/>
    </row>
    <row r="52" spans="1:22" ht="11.25">
      <c r="A52" s="34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8"/>
      <c r="O52" s="8"/>
      <c r="P52" s="8"/>
      <c r="Q52" s="8"/>
      <c r="R52" s="8"/>
      <c r="S52" s="8"/>
      <c r="T52" s="8"/>
      <c r="U52" s="8"/>
      <c r="V52" s="8"/>
    </row>
    <row r="53" spans="1:22" ht="11.25">
      <c r="A53" s="37" t="s">
        <v>15</v>
      </c>
      <c r="B53" s="41">
        <f aca="true" t="shared" si="28" ref="B53:M53">B21-B5</f>
        <v>-7028.966120000005</v>
      </c>
      <c r="C53" s="41">
        <f t="shared" si="28"/>
        <v>-13297.546180000003</v>
      </c>
      <c r="D53" s="41">
        <f t="shared" si="28"/>
        <v>-29527.514</v>
      </c>
      <c r="E53" s="41">
        <f t="shared" si="28"/>
        <v>-29521.336000000003</v>
      </c>
      <c r="F53" s="41">
        <f t="shared" si="28"/>
        <v>-33280.38500000001</v>
      </c>
      <c r="G53" s="41">
        <f t="shared" si="28"/>
        <v>-47315.808</v>
      </c>
      <c r="H53" s="41">
        <f t="shared" si="28"/>
        <v>-29079.815999999995</v>
      </c>
      <c r="I53" s="41">
        <f t="shared" si="28"/>
        <v>-20926.639000000003</v>
      </c>
      <c r="J53" s="41">
        <f t="shared" si="28"/>
        <v>-29335.663999999997</v>
      </c>
      <c r="K53" s="41">
        <f t="shared" si="28"/>
        <v>-29382.673000000003</v>
      </c>
      <c r="L53" s="41">
        <f t="shared" si="28"/>
        <v>-29557.57</v>
      </c>
      <c r="M53" s="42">
        <f t="shared" si="28"/>
        <v>-32158.173000000006</v>
      </c>
      <c r="N53" s="8"/>
      <c r="O53" s="8"/>
      <c r="P53" s="8"/>
      <c r="Q53" s="8"/>
      <c r="R53" s="8"/>
      <c r="S53" s="8"/>
      <c r="T53" s="8"/>
      <c r="U53" s="8"/>
      <c r="V53" s="8"/>
    </row>
    <row r="54" spans="1:22" ht="11.25">
      <c r="A54" s="40" t="s">
        <v>16</v>
      </c>
      <c r="B54" s="41">
        <f aca="true" t="shared" si="29" ref="B54:M54">B22-B6</f>
        <v>-7028.966120000005</v>
      </c>
      <c r="C54" s="41">
        <f t="shared" si="29"/>
        <v>-20326.51230000001</v>
      </c>
      <c r="D54" s="41">
        <f t="shared" si="29"/>
        <v>-49854.026300000005</v>
      </c>
      <c r="E54" s="41">
        <f t="shared" si="29"/>
        <v>-79375.36230000001</v>
      </c>
      <c r="F54" s="41">
        <f t="shared" si="29"/>
        <v>-112655.74730000002</v>
      </c>
      <c r="G54" s="41">
        <f t="shared" si="29"/>
        <v>-159971.5553</v>
      </c>
      <c r="H54" s="41">
        <f t="shared" si="29"/>
        <v>-189051.3713</v>
      </c>
      <c r="I54" s="41">
        <f t="shared" si="29"/>
        <v>-209978.0103</v>
      </c>
      <c r="J54" s="41">
        <f t="shared" si="29"/>
        <v>-239313.67429999998</v>
      </c>
      <c r="K54" s="41">
        <f t="shared" si="29"/>
        <v>-268696.3473</v>
      </c>
      <c r="L54" s="41">
        <f t="shared" si="29"/>
        <v>-298253.91730000003</v>
      </c>
      <c r="M54" s="42">
        <f t="shared" si="29"/>
        <v>-330412.09030000004</v>
      </c>
      <c r="N54" s="8"/>
      <c r="O54" s="8"/>
      <c r="P54" s="8"/>
      <c r="Q54" s="8"/>
      <c r="R54" s="8"/>
      <c r="S54" s="8"/>
      <c r="T54" s="8"/>
      <c r="U54" s="8"/>
      <c r="V54" s="8"/>
    </row>
    <row r="55" spans="1:22" ht="11.25">
      <c r="A55" s="16" t="s">
        <v>17</v>
      </c>
      <c r="B55" s="41">
        <f aca="true" t="shared" si="30" ref="B55:M55">B23-B7</f>
        <v>-1611.4431500000003</v>
      </c>
      <c r="C55" s="41">
        <f t="shared" si="30"/>
        <v>-915.0204899999999</v>
      </c>
      <c r="D55" s="41">
        <f t="shared" si="30"/>
        <v>-3120.218</v>
      </c>
      <c r="E55" s="41">
        <f t="shared" si="30"/>
        <v>-3176.3450000000003</v>
      </c>
      <c r="F55" s="41">
        <f t="shared" si="30"/>
        <v>-3023.29</v>
      </c>
      <c r="G55" s="41">
        <f t="shared" si="30"/>
        <v>-1511.417</v>
      </c>
      <c r="H55" s="41">
        <f t="shared" si="30"/>
        <v>-1378.3839999999998</v>
      </c>
      <c r="I55" s="41">
        <f t="shared" si="30"/>
        <v>-1506.8259999999998</v>
      </c>
      <c r="J55" s="41">
        <f t="shared" si="30"/>
        <v>-3302.918</v>
      </c>
      <c r="K55" s="41">
        <f t="shared" si="30"/>
        <v>-3154.4919999999997</v>
      </c>
      <c r="L55" s="41">
        <f t="shared" si="30"/>
        <v>-3143.079</v>
      </c>
      <c r="M55" s="42">
        <f t="shared" si="30"/>
        <v>-2902.039</v>
      </c>
      <c r="N55" s="8"/>
      <c r="O55" s="8"/>
      <c r="P55" s="8"/>
      <c r="Q55" s="8"/>
      <c r="R55" s="8"/>
      <c r="S55" s="8"/>
      <c r="T55" s="8"/>
      <c r="U55" s="8"/>
      <c r="V55" s="8"/>
    </row>
    <row r="56" spans="1:22" ht="11.25">
      <c r="A56" s="40" t="s">
        <v>16</v>
      </c>
      <c r="B56" s="41">
        <f aca="true" t="shared" si="31" ref="B56:M56">B24-B8</f>
        <v>-1611.4431500000003</v>
      </c>
      <c r="C56" s="41">
        <f t="shared" si="31"/>
        <v>-2526.463640000001</v>
      </c>
      <c r="D56" s="41">
        <f t="shared" si="31"/>
        <v>-5646.681640000002</v>
      </c>
      <c r="E56" s="41">
        <f t="shared" si="31"/>
        <v>-8823.026640000004</v>
      </c>
      <c r="F56" s="41">
        <f t="shared" si="31"/>
        <v>-11846.316640000005</v>
      </c>
      <c r="G56" s="41">
        <f t="shared" si="31"/>
        <v>-13357.733640000006</v>
      </c>
      <c r="H56" s="41">
        <f t="shared" si="31"/>
        <v>-14736.117640000004</v>
      </c>
      <c r="I56" s="41">
        <f t="shared" si="31"/>
        <v>-16242.943640000005</v>
      </c>
      <c r="J56" s="41">
        <f t="shared" si="31"/>
        <v>-19545.861640000006</v>
      </c>
      <c r="K56" s="41">
        <f t="shared" si="31"/>
        <v>-22700.353640000005</v>
      </c>
      <c r="L56" s="41">
        <f t="shared" si="31"/>
        <v>-25843.432640000006</v>
      </c>
      <c r="M56" s="42">
        <f t="shared" si="31"/>
        <v>-28745.471640000007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 ht="11.25">
      <c r="A57" s="16" t="s">
        <v>18</v>
      </c>
      <c r="B57" s="41">
        <f aca="true" t="shared" si="32" ref="B57:M57">B25-B9</f>
        <v>-38.57597</v>
      </c>
      <c r="C57" s="41">
        <f t="shared" si="32"/>
        <v>-31.98393999999999</v>
      </c>
      <c r="D57" s="41">
        <f t="shared" si="32"/>
        <v>-92.127</v>
      </c>
      <c r="E57" s="41">
        <f t="shared" si="32"/>
        <v>-95.46</v>
      </c>
      <c r="F57" s="41">
        <f t="shared" si="32"/>
        <v>-76.97200000000001</v>
      </c>
      <c r="G57" s="41">
        <f t="shared" si="32"/>
        <v>-61.81</v>
      </c>
      <c r="H57" s="41">
        <f t="shared" si="32"/>
        <v>-65.455</v>
      </c>
      <c r="I57" s="41">
        <f t="shared" si="32"/>
        <v>-72.665</v>
      </c>
      <c r="J57" s="41">
        <f t="shared" si="32"/>
        <v>-91.075</v>
      </c>
      <c r="K57" s="41">
        <f t="shared" si="32"/>
        <v>-65.891</v>
      </c>
      <c r="L57" s="41">
        <f t="shared" si="32"/>
        <v>-87.122</v>
      </c>
      <c r="M57" s="42">
        <f t="shared" si="32"/>
        <v>-41.524</v>
      </c>
      <c r="N57" s="8"/>
      <c r="O57" s="8"/>
      <c r="P57" s="8"/>
      <c r="Q57" s="8"/>
      <c r="R57" s="8"/>
      <c r="S57" s="8"/>
      <c r="T57" s="8"/>
      <c r="U57" s="8"/>
      <c r="V57" s="8"/>
    </row>
    <row r="58" spans="1:22" ht="11.25">
      <c r="A58" s="40" t="s">
        <v>16</v>
      </c>
      <c r="B58" s="41">
        <f aca="true" t="shared" si="33" ref="B58:M58">B26-B10</f>
        <v>-38.57597</v>
      </c>
      <c r="C58" s="41">
        <f t="shared" si="33"/>
        <v>-70.55990999999999</v>
      </c>
      <c r="D58" s="41">
        <f t="shared" si="33"/>
        <v>-162.68690999999995</v>
      </c>
      <c r="E58" s="41">
        <f t="shared" si="33"/>
        <v>-258.14690999999993</v>
      </c>
      <c r="F58" s="41">
        <f t="shared" si="33"/>
        <v>-335.11890999999997</v>
      </c>
      <c r="G58" s="41">
        <f t="shared" si="33"/>
        <v>-396.92891</v>
      </c>
      <c r="H58" s="41">
        <f t="shared" si="33"/>
        <v>-462.38390999999996</v>
      </c>
      <c r="I58" s="41">
        <f t="shared" si="33"/>
        <v>-535.04891</v>
      </c>
      <c r="J58" s="41">
        <f t="shared" si="33"/>
        <v>-626.12391</v>
      </c>
      <c r="K58" s="41">
        <f t="shared" si="33"/>
        <v>-692.01491</v>
      </c>
      <c r="L58" s="41">
        <f t="shared" si="33"/>
        <v>-779.13691</v>
      </c>
      <c r="M58" s="42">
        <f t="shared" si="33"/>
        <v>-820.66091</v>
      </c>
      <c r="N58" s="8"/>
      <c r="O58" s="8"/>
      <c r="P58" s="8"/>
      <c r="Q58" s="8"/>
      <c r="R58" s="8"/>
      <c r="S58" s="8"/>
      <c r="T58" s="8"/>
      <c r="U58" s="8"/>
      <c r="V58" s="8"/>
    </row>
    <row r="59" spans="1:22" ht="11.25">
      <c r="A59" s="16" t="s">
        <v>19</v>
      </c>
      <c r="B59" s="41">
        <f aca="true" t="shared" si="34" ref="B59:M59">B27-B11</f>
        <v>-12866.181079999995</v>
      </c>
      <c r="C59" s="41">
        <f t="shared" si="34"/>
        <v>-5044.757860000002</v>
      </c>
      <c r="D59" s="41">
        <f t="shared" si="34"/>
        <v>-10076.035999999998</v>
      </c>
      <c r="E59" s="41">
        <f t="shared" si="34"/>
        <v>-5447.2609999999995</v>
      </c>
      <c r="F59" s="41">
        <f t="shared" si="34"/>
        <v>-1822.864</v>
      </c>
      <c r="G59" s="41">
        <f t="shared" si="34"/>
        <v>-1384.301</v>
      </c>
      <c r="H59" s="41">
        <f t="shared" si="34"/>
        <v>-1430.6589999999999</v>
      </c>
      <c r="I59" s="41">
        <f t="shared" si="34"/>
        <v>-1155.99</v>
      </c>
      <c r="J59" s="41">
        <f t="shared" si="34"/>
        <v>-1745.762</v>
      </c>
      <c r="K59" s="41">
        <f t="shared" si="34"/>
        <v>-4979.087999999998</v>
      </c>
      <c r="L59" s="41">
        <f t="shared" si="34"/>
        <v>-11257.445999999994</v>
      </c>
      <c r="M59" s="42">
        <f t="shared" si="34"/>
        <v>-21509.893999999993</v>
      </c>
      <c r="N59" s="8"/>
      <c r="O59" s="8"/>
      <c r="P59" s="8"/>
      <c r="Q59" s="8"/>
      <c r="R59" s="8"/>
      <c r="S59" s="8"/>
      <c r="T59" s="8"/>
      <c r="U59" s="8"/>
      <c r="V59" s="8"/>
    </row>
    <row r="60" spans="1:22" ht="11.25">
      <c r="A60" s="40" t="s">
        <v>16</v>
      </c>
      <c r="B60" s="41">
        <f aca="true" t="shared" si="35" ref="B60:M60">B28-B12</f>
        <v>-12866.181079999995</v>
      </c>
      <c r="C60" s="41">
        <f t="shared" si="35"/>
        <v>-17910.93894</v>
      </c>
      <c r="D60" s="41">
        <f t="shared" si="35"/>
        <v>-27986.97494</v>
      </c>
      <c r="E60" s="41">
        <f t="shared" si="35"/>
        <v>-33434.23594</v>
      </c>
      <c r="F60" s="41">
        <f t="shared" si="35"/>
        <v>-35257.09994</v>
      </c>
      <c r="G60" s="41">
        <f t="shared" si="35"/>
        <v>-36641.40094</v>
      </c>
      <c r="H60" s="41">
        <f t="shared" si="35"/>
        <v>-38072.05994</v>
      </c>
      <c r="I60" s="41">
        <f t="shared" si="35"/>
        <v>-39228.04994</v>
      </c>
      <c r="J60" s="41">
        <f t="shared" si="35"/>
        <v>-40973.81194</v>
      </c>
      <c r="K60" s="41">
        <f t="shared" si="35"/>
        <v>-45952.899939999996</v>
      </c>
      <c r="L60" s="41">
        <f t="shared" si="35"/>
        <v>-57210.345939999985</v>
      </c>
      <c r="M60" s="42">
        <f t="shared" si="35"/>
        <v>-78720.23993999997</v>
      </c>
      <c r="N60" s="8"/>
      <c r="O60" s="8"/>
      <c r="P60" s="8"/>
      <c r="Q60" s="8"/>
      <c r="R60" s="8"/>
      <c r="S60" s="8"/>
      <c r="T60" s="8"/>
      <c r="U60" s="8"/>
      <c r="V60" s="8"/>
    </row>
    <row r="61" spans="1:22" ht="11.25">
      <c r="A61" s="43" t="s">
        <v>20</v>
      </c>
      <c r="B61" s="41">
        <f aca="true" t="shared" si="36" ref="B61:M61">B29-B13</f>
        <v>-1596.5554399999996</v>
      </c>
      <c r="C61" s="41">
        <f t="shared" si="36"/>
        <v>-666.8461499999999</v>
      </c>
      <c r="D61" s="41">
        <f t="shared" si="36"/>
        <v>-4441.058999999999</v>
      </c>
      <c r="E61" s="41">
        <f t="shared" si="36"/>
        <v>-3269.655</v>
      </c>
      <c r="F61" s="41">
        <f t="shared" si="36"/>
        <v>-3319.5529999999994</v>
      </c>
      <c r="G61" s="41">
        <f t="shared" si="36"/>
        <v>-4953.085999999999</v>
      </c>
      <c r="H61" s="41">
        <f t="shared" si="36"/>
        <v>-2467.937</v>
      </c>
      <c r="I61" s="41">
        <f t="shared" si="36"/>
        <v>-2893.372</v>
      </c>
      <c r="J61" s="41">
        <f t="shared" si="36"/>
        <v>-3455.0060000000008</v>
      </c>
      <c r="K61" s="41">
        <f t="shared" si="36"/>
        <v>-3340.066</v>
      </c>
      <c r="L61" s="41">
        <f t="shared" si="36"/>
        <v>-3726.668</v>
      </c>
      <c r="M61" s="42">
        <f t="shared" si="36"/>
        <v>-3313.389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ht="11.25">
      <c r="A62" s="40" t="s">
        <v>16</v>
      </c>
      <c r="B62" s="41">
        <f aca="true" t="shared" si="37" ref="B62:M62">B30-B14</f>
        <v>-1596.5554399999996</v>
      </c>
      <c r="C62" s="41">
        <f t="shared" si="37"/>
        <v>-2263.4015899999995</v>
      </c>
      <c r="D62" s="41">
        <f t="shared" si="37"/>
        <v>-6704.460589999999</v>
      </c>
      <c r="E62" s="41">
        <f t="shared" si="37"/>
        <v>-9974.11559</v>
      </c>
      <c r="F62" s="41">
        <f t="shared" si="37"/>
        <v>-13293.66859</v>
      </c>
      <c r="G62" s="41">
        <f t="shared" si="37"/>
        <v>-18246.754589999997</v>
      </c>
      <c r="H62" s="41">
        <f t="shared" si="37"/>
        <v>-20714.691590000002</v>
      </c>
      <c r="I62" s="41">
        <f t="shared" si="37"/>
        <v>-23608.063589999998</v>
      </c>
      <c r="J62" s="41">
        <f t="shared" si="37"/>
        <v>-27063.06959</v>
      </c>
      <c r="K62" s="41">
        <f t="shared" si="37"/>
        <v>-30403.135590000005</v>
      </c>
      <c r="L62" s="41">
        <f t="shared" si="37"/>
        <v>-34129.80359</v>
      </c>
      <c r="M62" s="42">
        <f t="shared" si="37"/>
        <v>-37443.192590000006</v>
      </c>
      <c r="N62" s="8"/>
      <c r="O62" s="8"/>
      <c r="P62" s="8"/>
      <c r="Q62" s="8"/>
      <c r="R62" s="8"/>
      <c r="S62" s="8"/>
      <c r="T62" s="8"/>
      <c r="U62" s="8"/>
      <c r="V62" s="8"/>
    </row>
    <row r="63" spans="1:22" s="54" customFormat="1" ht="11.25">
      <c r="A63" s="43" t="s">
        <v>21</v>
      </c>
      <c r="B63" s="52">
        <f aca="true" t="shared" si="38" ref="B63:M63">B31-B15</f>
        <v>0</v>
      </c>
      <c r="C63" s="52">
        <f t="shared" si="38"/>
        <v>0</v>
      </c>
      <c r="D63" s="52">
        <f t="shared" si="38"/>
        <v>0</v>
      </c>
      <c r="E63" s="52">
        <f t="shared" si="38"/>
        <v>0</v>
      </c>
      <c r="F63" s="52">
        <f t="shared" si="38"/>
        <v>0</v>
      </c>
      <c r="G63" s="52">
        <f t="shared" si="38"/>
        <v>0</v>
      </c>
      <c r="H63" s="52">
        <f t="shared" si="38"/>
        <v>0</v>
      </c>
      <c r="I63" s="52">
        <f t="shared" si="38"/>
        <v>0</v>
      </c>
      <c r="J63" s="52">
        <f t="shared" si="38"/>
        <v>0</v>
      </c>
      <c r="K63" s="52">
        <f t="shared" si="38"/>
        <v>0</v>
      </c>
      <c r="L63" s="52">
        <f t="shared" si="38"/>
        <v>0</v>
      </c>
      <c r="M63" s="53">
        <f t="shared" si="38"/>
        <v>0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ht="11.25">
      <c r="A64" s="40" t="s">
        <v>16</v>
      </c>
      <c r="B64" s="41">
        <f aca="true" t="shared" si="39" ref="B64:M64">B32-B16</f>
        <v>0</v>
      </c>
      <c r="C64" s="41">
        <f t="shared" si="39"/>
        <v>0</v>
      </c>
      <c r="D64" s="41">
        <f t="shared" si="39"/>
        <v>0</v>
      </c>
      <c r="E64" s="41">
        <f t="shared" si="39"/>
        <v>0</v>
      </c>
      <c r="F64" s="41">
        <f t="shared" si="39"/>
        <v>0</v>
      </c>
      <c r="G64" s="41">
        <f t="shared" si="39"/>
        <v>0</v>
      </c>
      <c r="H64" s="41">
        <f t="shared" si="39"/>
        <v>0</v>
      </c>
      <c r="I64" s="41">
        <f t="shared" si="39"/>
        <v>0</v>
      </c>
      <c r="J64" s="41">
        <f t="shared" si="39"/>
        <v>0</v>
      </c>
      <c r="K64" s="41">
        <f t="shared" si="39"/>
        <v>0</v>
      </c>
      <c r="L64" s="41">
        <f t="shared" si="39"/>
        <v>0</v>
      </c>
      <c r="M64" s="42">
        <f t="shared" si="39"/>
        <v>0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s="22" customFormat="1" ht="11.25">
      <c r="A65" s="25" t="s">
        <v>22</v>
      </c>
      <c r="B65" s="46">
        <f aca="true" t="shared" si="40" ref="B65:M65">B33-B17</f>
        <v>-59181.38801000005</v>
      </c>
      <c r="C65" s="47">
        <f t="shared" si="40"/>
        <v>-64993.611399999994</v>
      </c>
      <c r="D65" s="47">
        <f t="shared" si="40"/>
        <v>-298450.107</v>
      </c>
      <c r="E65" s="47">
        <f t="shared" si="40"/>
        <v>-228829.38999999993</v>
      </c>
      <c r="F65" s="47">
        <f t="shared" si="40"/>
        <v>-209971.51599999997</v>
      </c>
      <c r="G65" s="47">
        <f t="shared" si="40"/>
        <v>-225508.19599999994</v>
      </c>
      <c r="H65" s="47">
        <f t="shared" si="40"/>
        <v>-204731.71500000003</v>
      </c>
      <c r="I65" s="47">
        <f t="shared" si="40"/>
        <v>-196528.91700000002</v>
      </c>
      <c r="J65" s="47">
        <f t="shared" si="40"/>
        <v>-209664.82599999997</v>
      </c>
      <c r="K65" s="47">
        <f t="shared" si="40"/>
        <v>-220801.79600000003</v>
      </c>
      <c r="L65" s="47">
        <f t="shared" si="40"/>
        <v>-261486.88200000004</v>
      </c>
      <c r="M65" s="48">
        <f t="shared" si="40"/>
        <v>-437765.346</v>
      </c>
      <c r="N65" s="8"/>
      <c r="O65" s="8"/>
      <c r="P65" s="8"/>
      <c r="Q65" s="8"/>
      <c r="R65" s="8"/>
      <c r="S65" s="8"/>
      <c r="T65" s="8"/>
      <c r="U65" s="8"/>
      <c r="V65" s="8"/>
    </row>
    <row r="66" spans="1:22" s="15" customFormat="1" ht="11.25">
      <c r="A66" s="49" t="s">
        <v>16</v>
      </c>
      <c r="B66" s="56">
        <f aca="true" t="shared" si="41" ref="B66:M66">B34-B18</f>
        <v>-59181.38801000005</v>
      </c>
      <c r="C66" s="56">
        <f t="shared" si="41"/>
        <v>-124174.99941000005</v>
      </c>
      <c r="D66" s="56">
        <f t="shared" si="41"/>
        <v>-422625.10641</v>
      </c>
      <c r="E66" s="56">
        <f t="shared" si="41"/>
        <v>-651454.4964099999</v>
      </c>
      <c r="F66" s="56">
        <f t="shared" si="41"/>
        <v>-861426.01241</v>
      </c>
      <c r="G66" s="56">
        <f t="shared" si="41"/>
        <v>-1086934.20841</v>
      </c>
      <c r="H66" s="56">
        <f t="shared" si="41"/>
        <v>-1291665.92341</v>
      </c>
      <c r="I66" s="56">
        <f t="shared" si="41"/>
        <v>-1488194.8404100002</v>
      </c>
      <c r="J66" s="56">
        <f t="shared" si="41"/>
        <v>-1697859.66641</v>
      </c>
      <c r="K66" s="56">
        <f t="shared" si="41"/>
        <v>-1918661.4624100002</v>
      </c>
      <c r="L66" s="56">
        <f t="shared" si="41"/>
        <v>-2180148.3444100004</v>
      </c>
      <c r="M66" s="57">
        <f t="shared" si="41"/>
        <v>-2617913.6904100003</v>
      </c>
      <c r="N66" s="8"/>
      <c r="O66" s="8"/>
      <c r="P66" s="8"/>
      <c r="Q66" s="8"/>
      <c r="R66" s="8"/>
      <c r="S66" s="8"/>
      <c r="T66" s="8"/>
      <c r="U66" s="8"/>
      <c r="V66" s="8"/>
    </row>
    <row r="67" spans="2:22" ht="11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8"/>
      <c r="O67" s="8"/>
      <c r="P67" s="8"/>
      <c r="Q67" s="8"/>
      <c r="R67" s="8"/>
      <c r="S67" s="8"/>
      <c r="T67" s="8"/>
      <c r="U67" s="8"/>
      <c r="V67" s="8"/>
    </row>
    <row r="68" spans="2:13" ht="11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</sheetData>
  <sheetProtection/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2017-02-27T09:21:23Z</dcterms:created>
  <dcterms:modified xsi:type="dcterms:W3CDTF">2017-02-27T09:21:46Z</dcterms:modified>
  <cp:category/>
  <cp:version/>
  <cp:contentType/>
  <cp:contentStatus/>
</cp:coreProperties>
</file>