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120" windowHeight="9120" activeTab="0"/>
  </bookViews>
  <sheets>
    <sheet name="Ріше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Excel_BuiltIn_Print_Titles_1_1">'[1]Дод 30'!$A$1:$A$65529,'[1]Дод 30'!$3:$7</definedName>
    <definedName name="_2Excel_BuiltIn_Print_Titles_5_1">'[1]Дод 34'!$A$1:$A$65524,'[1]Дод 34'!$6:$7</definedName>
    <definedName name="CREXPORT">#REF!</definedName>
    <definedName name="Excel_BuiltIn_Print_Titles_11">'[1]Дод 30'!$A$1:$A$65529,'[1]Дод 30'!$3:$7</definedName>
    <definedName name="Excel_BuiltIn_Print_Titles_51">'[1]Дод 34'!$A$1:$A$65524,'[1]Дод 34'!$6:$7</definedName>
  </definedNames>
  <calcPr fullCalcOnLoad="1"/>
</workbook>
</file>

<file path=xl/sharedStrings.xml><?xml version="1.0" encoding="utf-8"?>
<sst xmlns="http://schemas.openxmlformats.org/spreadsheetml/2006/main" count="63" uniqueCount="44">
  <si>
    <t>тис.грн.</t>
  </si>
  <si>
    <t xml:space="preserve">Разом по бюджетах міст </t>
  </si>
  <si>
    <t>Разом по зведених бюджетах районів</t>
  </si>
  <si>
    <t>Разом по бюджетах міст і районів</t>
  </si>
  <si>
    <t>Обласний бюджет</t>
  </si>
  <si>
    <t>Разом по зведеному бюджету області</t>
  </si>
  <si>
    <t>№</t>
  </si>
  <si>
    <t>оплата праці і нарахування на заробітну плату</t>
  </si>
  <si>
    <t xml:space="preserve">оплата комунальних послуг та енергоносіїв </t>
  </si>
  <si>
    <t>інші захищені видатки</t>
  </si>
  <si>
    <t>інші видатки</t>
  </si>
  <si>
    <t>Всього</t>
  </si>
  <si>
    <t>капітальні видатки</t>
  </si>
  <si>
    <t>в тому числі:</t>
  </si>
  <si>
    <t>Таблиця 3</t>
  </si>
  <si>
    <t xml:space="preserve">в т.ч.  по яких зафіксовано перевиконання дохідної частини ЗФ більш як на 5% </t>
  </si>
  <si>
    <t>м.Лисичанськ</t>
  </si>
  <si>
    <t>м.Рубiжнє</t>
  </si>
  <si>
    <t>м.Сєверодонецьк</t>
  </si>
  <si>
    <t>Бiловодський</t>
  </si>
  <si>
    <t>Бiлокуракiнський</t>
  </si>
  <si>
    <t>Кремінський</t>
  </si>
  <si>
    <t>Маркiвський</t>
  </si>
  <si>
    <t>Міловський</t>
  </si>
  <si>
    <t>Новоайдарський</t>
  </si>
  <si>
    <t>Новопсковський</t>
  </si>
  <si>
    <t>Попаснянський</t>
  </si>
  <si>
    <t>Сватiвський</t>
  </si>
  <si>
    <t>Ст.Луганський</t>
  </si>
  <si>
    <t>Старобiльський</t>
  </si>
  <si>
    <t>Троїцький</t>
  </si>
  <si>
    <r>
      <t xml:space="preserve">Адміністративно-територіальні одиниці 
</t>
    </r>
    <r>
      <rPr>
        <b/>
        <i/>
        <sz val="9"/>
        <rFont val="Arial"/>
        <family val="2"/>
      </rPr>
      <t>(в розрізі міст та районів)</t>
    </r>
  </si>
  <si>
    <t>Інформація про прийняті місцевими радами рішення стосовно розподілу додаткового ресурсу по Луганській області</t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</si>
  <si>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2"/>
        <color indexed="8"/>
        <rFont val="Times New Roman"/>
        <family val="1"/>
      </rPr>
      <t>Понадпланові надходження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</si>
  <si>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>на звітну дату              Вільні залишки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</si>
  <si>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4"/>
        <color indexed="8"/>
        <rFont val="Times New Roman"/>
        <family val="1"/>
      </rPr>
      <t>перерозподілені</t>
    </r>
  </si>
  <si>
    <r>
      <t>Кількість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місцевих бюджетів </t>
    </r>
  </si>
  <si>
    <t>станом на 25 грудня 2015 року</t>
  </si>
  <si>
    <t>Обсяг додаткового ресурсу загального фонду місцевих бюджетів до розподілу  СТАНОМ НА  25 грудня 2015 РОКУ</t>
  </si>
  <si>
    <r>
      <t xml:space="preserve">по яких прийнято рішення стосовно розподілу додаткового ресурсу </t>
    </r>
    <r>
      <rPr>
        <b/>
        <u val="single"/>
        <sz val="9"/>
        <color indexed="8"/>
        <rFont val="Arial"/>
        <family val="2"/>
      </rPr>
      <t>на звітну дату СТАНОМ НА  25 грудня 2015 року</t>
    </r>
  </si>
  <si>
    <t>понадпланові надходження СТАНОМ НА  25 грудня 2015 року</t>
  </si>
  <si>
    <t>нерозподілений обсяг вільного залишку бюджетних коштів СТАНОМ НА  25 грудня 2015 року</t>
  </si>
  <si>
    <t>перерозподіл видатків із непріоритетних напрямків СТАНОМ НА  25 грудня 2015 року</t>
  </si>
  <si>
    <t>Обсяг розподіленого додаткового фінансового ресурсу
на звітну дату ВСЬОГО СТАНОМ НА  25 грудня 2015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</si>
</sst>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_-* #,##0.00\ _р_._-;\-* #,##0.00\ _р_._-;_-* &quot;-&quot;??\ _р_._-;_-@_-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#,##0.0_ ;[Red]\-#,##0.0\ 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1" applyNumberFormat="0" applyAlignment="0" applyProtection="0"/>
    <xf numFmtId="0" fontId="4" fillId="11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7" fillId="0" borderId="7" applyNumberFormat="0" applyFill="0" applyAlignment="0" applyProtection="0"/>
    <xf numFmtId="0" fontId="8" fillId="25" borderId="8" applyNumberFormat="0" applyAlignment="0" applyProtection="0"/>
    <xf numFmtId="0" fontId="8" fillId="25" borderId="8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7" fillId="0" borderId="9" applyNumberFormat="0" applyFill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10" applyNumberFormat="0" applyFont="0" applyAlignment="0" applyProtection="0"/>
    <xf numFmtId="0" fontId="1" fillId="6" borderId="10" applyNumberFormat="0" applyFont="0" applyAlignment="0" applyProtection="0"/>
    <xf numFmtId="9" fontId="1" fillId="0" borderId="0" applyFont="0" applyFill="0" applyBorder="0" applyAlignment="0" applyProtection="0"/>
    <xf numFmtId="0" fontId="5" fillId="26" borderId="2" applyNumberFormat="0" applyAlignment="0" applyProtection="0"/>
    <xf numFmtId="0" fontId="13" fillId="0" borderId="11" applyNumberFormat="0" applyFill="0" applyAlignment="0" applyProtection="0"/>
    <xf numFmtId="0" fontId="38" fillId="11" borderId="0" applyNumberFormat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0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76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49" fontId="19" fillId="0" borderId="12" xfId="76" applyNumberFormat="1" applyFont="1" applyBorder="1" applyAlignment="1" applyProtection="1">
      <alignment horizontal="right"/>
      <protection locked="0"/>
    </xf>
    <xf numFmtId="0" fontId="19" fillId="11" borderId="13" xfId="76" applyFont="1" applyFill="1" applyBorder="1" applyAlignment="1" applyProtection="1">
      <alignment horizontal="center" vertical="center" wrapText="1"/>
      <protection locked="0"/>
    </xf>
    <xf numFmtId="0" fontId="19" fillId="11" borderId="14" xfId="76" applyFont="1" applyFill="1" applyBorder="1" applyAlignment="1" applyProtection="1">
      <alignment horizontal="center" vertical="center" wrapText="1"/>
      <protection locked="0"/>
    </xf>
    <xf numFmtId="0" fontId="19" fillId="0" borderId="13" xfId="76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7" borderId="14" xfId="0" applyFont="1" applyFill="1" applyBorder="1" applyAlignment="1" applyProtection="1">
      <alignment horizontal="center" vertical="center" wrapText="1"/>
      <protection locked="0"/>
    </xf>
    <xf numFmtId="0" fontId="29" fillId="0" borderId="14" xfId="85" applyFont="1" applyFill="1" applyBorder="1" applyAlignment="1" applyProtection="1">
      <alignment horizontal="center" vertical="center" wrapText="1"/>
      <protection locked="0"/>
    </xf>
    <xf numFmtId="0" fontId="25" fillId="0" borderId="14" xfId="85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/>
      <protection locked="0"/>
    </xf>
    <xf numFmtId="196" fontId="18" fillId="0" borderId="13" xfId="76" applyNumberFormat="1" applyFont="1" applyBorder="1" applyAlignment="1" applyProtection="1">
      <alignment horizontal="right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/>
      <protection locked="0"/>
    </xf>
    <xf numFmtId="196" fontId="18" fillId="0" borderId="15" xfId="76" applyNumberFormat="1" applyFont="1" applyBorder="1" applyAlignment="1" applyProtection="1">
      <alignment horizontal="right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15" xfId="52" applyFont="1" applyFill="1" applyBorder="1" applyAlignment="1" applyProtection="1">
      <alignment horizontal="left" vertical="center"/>
      <protection locked="0"/>
    </xf>
    <xf numFmtId="0" fontId="22" fillId="0" borderId="16" xfId="52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/>
      <protection locked="0"/>
    </xf>
    <xf numFmtId="196" fontId="18" fillId="0" borderId="14" xfId="76" applyNumberFormat="1" applyFont="1" applyBorder="1" applyAlignment="1" applyProtection="1">
      <alignment horizontal="right"/>
      <protection locked="0"/>
    </xf>
    <xf numFmtId="3" fontId="18" fillId="0" borderId="13" xfId="76" applyNumberFormat="1" applyFont="1" applyBorder="1" applyAlignment="1" applyProtection="1">
      <alignment horizontal="right"/>
      <protection/>
    </xf>
    <xf numFmtId="3" fontId="18" fillId="0" borderId="13" xfId="76" applyNumberFormat="1" applyFont="1" applyBorder="1" applyAlignment="1" applyProtection="1">
      <alignment horizontal="right"/>
      <protection locked="0"/>
    </xf>
    <xf numFmtId="3" fontId="18" fillId="0" borderId="15" xfId="76" applyNumberFormat="1" applyFont="1" applyBorder="1" applyAlignment="1" applyProtection="1">
      <alignment horizontal="right"/>
      <protection/>
    </xf>
    <xf numFmtId="3" fontId="18" fillId="0" borderId="15" xfId="76" applyNumberFormat="1" applyFont="1" applyBorder="1" applyAlignment="1" applyProtection="1">
      <alignment horizontal="right"/>
      <protection locked="0"/>
    </xf>
    <xf numFmtId="3" fontId="18" fillId="0" borderId="16" xfId="76" applyNumberFormat="1" applyFont="1" applyBorder="1" applyAlignment="1" applyProtection="1">
      <alignment horizontal="right"/>
      <protection/>
    </xf>
    <xf numFmtId="3" fontId="18" fillId="0" borderId="16" xfId="76" applyNumberFormat="1" applyFont="1" applyBorder="1" applyAlignment="1" applyProtection="1">
      <alignment horizontal="right"/>
      <protection locked="0"/>
    </xf>
    <xf numFmtId="196" fontId="18" fillId="0" borderId="16" xfId="76" applyNumberFormat="1" applyFont="1" applyBorder="1" applyAlignment="1" applyProtection="1">
      <alignment horizontal="right"/>
      <protection locked="0"/>
    </xf>
    <xf numFmtId="3" fontId="19" fillId="27" borderId="14" xfId="76" applyNumberFormat="1" applyFont="1" applyFill="1" applyBorder="1" applyAlignment="1" applyProtection="1">
      <alignment horizontal="right"/>
      <protection/>
    </xf>
    <xf numFmtId="3" fontId="19" fillId="27" borderId="14" xfId="76" applyNumberFormat="1" applyFont="1" applyFill="1" applyBorder="1" applyAlignment="1" applyProtection="1">
      <alignment horizontal="right"/>
      <protection locked="0"/>
    </xf>
    <xf numFmtId="196" fontId="19" fillId="27" borderId="14" xfId="76" applyNumberFormat="1" applyFont="1" applyFill="1" applyBorder="1" applyAlignment="1" applyProtection="1">
      <alignment horizontal="right"/>
      <protection locked="0"/>
    </xf>
    <xf numFmtId="3" fontId="18" fillId="0" borderId="14" xfId="76" applyNumberFormat="1" applyFont="1" applyBorder="1" applyAlignment="1" applyProtection="1">
      <alignment horizontal="right"/>
      <protection/>
    </xf>
    <xf numFmtId="3" fontId="18" fillId="0" borderId="14" xfId="76" applyNumberFormat="1" applyFont="1" applyBorder="1" applyAlignment="1" applyProtection="1">
      <alignment horizontal="right"/>
      <protection locked="0"/>
    </xf>
    <xf numFmtId="196" fontId="18" fillId="0" borderId="14" xfId="76" applyNumberFormat="1" applyFont="1" applyBorder="1" applyAlignment="1" applyProtection="1">
      <alignment horizontal="right"/>
      <protection locked="0"/>
    </xf>
    <xf numFmtId="196" fontId="18" fillId="0" borderId="13" xfId="76" applyNumberFormat="1" applyFont="1" applyBorder="1" applyAlignment="1" applyProtection="1">
      <alignment horizontal="right"/>
      <protection/>
    </xf>
    <xf numFmtId="196" fontId="19" fillId="27" borderId="14" xfId="76" applyNumberFormat="1" applyFont="1" applyFill="1" applyBorder="1" applyAlignment="1" applyProtection="1">
      <alignment horizontal="right"/>
      <protection/>
    </xf>
    <xf numFmtId="196" fontId="18" fillId="0" borderId="0" xfId="76" applyNumberFormat="1" applyFont="1" applyProtection="1">
      <alignment/>
      <protection locked="0"/>
    </xf>
    <xf numFmtId="0" fontId="25" fillId="0" borderId="14" xfId="76" applyFont="1" applyBorder="1" applyAlignment="1" applyProtection="1">
      <alignment horizontal="center" vertical="center" wrapText="1"/>
      <protection locked="0"/>
    </xf>
    <xf numFmtId="0" fontId="25" fillId="27" borderId="14" xfId="76" applyFont="1" applyFill="1" applyBorder="1" applyAlignment="1" applyProtection="1">
      <alignment horizontal="center" vertical="center" wrapText="1"/>
      <protection locked="0"/>
    </xf>
    <xf numFmtId="0" fontId="19" fillId="0" borderId="0" xfId="76" applyFont="1" applyAlignment="1" applyProtection="1">
      <alignment horizontal="center" vertical="center"/>
      <protection locked="0"/>
    </xf>
    <xf numFmtId="0" fontId="21" fillId="27" borderId="14" xfId="0" applyFont="1" applyFill="1" applyBorder="1" applyAlignment="1" applyProtection="1">
      <alignment horizontal="left"/>
      <protection locked="0"/>
    </xf>
    <xf numFmtId="0" fontId="21" fillId="27" borderId="17" xfId="0" applyFont="1" applyFill="1" applyBorder="1" applyAlignment="1" applyProtection="1">
      <alignment horizontal="left" vertical="center" wrapText="1"/>
      <protection locked="0"/>
    </xf>
    <xf numFmtId="0" fontId="21" fillId="27" borderId="18" xfId="0" applyFont="1" applyFill="1" applyBorder="1" applyAlignment="1" applyProtection="1">
      <alignment horizontal="left" vertical="center" wrapText="1"/>
      <protection locked="0"/>
    </xf>
    <xf numFmtId="0" fontId="19" fillId="7" borderId="17" xfId="76" applyFont="1" applyFill="1" applyBorder="1" applyAlignment="1" applyProtection="1">
      <alignment horizontal="center" vertical="center" wrapText="1"/>
      <protection locked="0"/>
    </xf>
    <xf numFmtId="0" fontId="19" fillId="7" borderId="19" xfId="76" applyFont="1" applyFill="1" applyBorder="1" applyAlignment="1" applyProtection="1">
      <alignment horizontal="center" vertical="center" wrapText="1"/>
      <protection locked="0"/>
    </xf>
    <xf numFmtId="0" fontId="19" fillId="7" borderId="18" xfId="76" applyFont="1" applyFill="1" applyBorder="1" applyAlignment="1" applyProtection="1">
      <alignment horizontal="center" vertical="center" wrapText="1"/>
      <protection locked="0"/>
    </xf>
    <xf numFmtId="0" fontId="21" fillId="27" borderId="17" xfId="0" applyFont="1" applyFill="1" applyBorder="1" applyAlignment="1" applyProtection="1">
      <alignment horizontal="left" wrapText="1"/>
      <protection locked="0"/>
    </xf>
    <xf numFmtId="0" fontId="21" fillId="27" borderId="18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7" xfId="76" applyFont="1" applyBorder="1" applyAlignment="1" applyProtection="1">
      <alignment horizontal="center" vertical="center" wrapText="1"/>
      <protection locked="0"/>
    </xf>
    <xf numFmtId="0" fontId="19" fillId="0" borderId="19" xfId="76" applyFont="1" applyBorder="1" applyAlignment="1" applyProtection="1">
      <alignment horizontal="center" vertical="center" wrapText="1"/>
      <protection locked="0"/>
    </xf>
    <xf numFmtId="0" fontId="19" fillId="0" borderId="18" xfId="76" applyFont="1" applyBorder="1" applyAlignment="1" applyProtection="1">
      <alignment horizontal="center" vertical="center" wrapText="1"/>
      <protection locked="0"/>
    </xf>
    <xf numFmtId="0" fontId="24" fillId="0" borderId="12" xfId="76" applyFont="1" applyBorder="1" applyAlignment="1" applyProtection="1">
      <alignment horizontal="center" vertical="top"/>
      <protection locked="0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Видатки 01.12.2006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00.100\mail\1\&#1052;&#1086;&#1080;%20&#1076;&#1086;&#1082;&#1091;&#1084;&#1077;&#1085;&#1090;&#1099;\&#1042;&#1080;&#1076;&#1072;&#1090;&#1082;&#1080;\&#1056;&#1110;&#1095;&#1085;&#1080;&#1081;%20&#1079;&#1074;&#1110;&#1090;%202013\&#1044;&#1086;&#1076;&#1072;&#1090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дох)"/>
      <sheetName val="2 (дох)"/>
      <sheetName val="3 (пільг)"/>
      <sheetName val="4 (депозит)"/>
      <sheetName val="5 (програми)"/>
      <sheetName val="6 (субвенц з мб)"/>
      <sheetName val="7(енерго)"/>
      <sheetName val="8 (проїзд)"/>
      <sheetName val="9 (трансферти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2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8.875" defaultRowHeight="12.75" outlineLevelCol="1"/>
  <cols>
    <col min="1" max="1" width="7.625" style="1" customWidth="1"/>
    <col min="2" max="2" width="24.375" style="1" customWidth="1"/>
    <col min="3" max="3" width="14.75390625" style="1" customWidth="1"/>
    <col min="4" max="4" width="14.875" style="1" customWidth="1"/>
    <col min="5" max="8" width="19.75390625" style="1" customWidth="1"/>
    <col min="9" max="9" width="17.25390625" style="1" customWidth="1"/>
    <col min="10" max="10" width="16.875" style="1" customWidth="1"/>
    <col min="11" max="11" width="18.375" style="1" customWidth="1"/>
    <col min="12" max="12" width="16.75390625" style="1" customWidth="1"/>
    <col min="13" max="15" width="13.25390625" style="1" customWidth="1"/>
    <col min="16" max="16" width="16.875" style="1" hidden="1" customWidth="1" outlineLevel="1"/>
    <col min="17" max="17" width="18.375" style="1" hidden="1" customWidth="1" outlineLevel="1"/>
    <col min="18" max="18" width="16.75390625" style="1" hidden="1" customWidth="1" outlineLevel="1"/>
    <col min="19" max="21" width="13.25390625" style="1" hidden="1" customWidth="1" outlineLevel="1"/>
    <col min="22" max="22" width="16.875" style="1" hidden="1" customWidth="1" outlineLevel="1"/>
    <col min="23" max="23" width="18.375" style="1" hidden="1" customWidth="1" outlineLevel="1"/>
    <col min="24" max="24" width="16.75390625" style="1" hidden="1" customWidth="1" outlineLevel="1"/>
    <col min="25" max="27" width="13.25390625" style="1" hidden="1" customWidth="1" outlineLevel="1"/>
    <col min="28" max="28" width="16.875" style="1" hidden="1" customWidth="1" outlineLevel="1"/>
    <col min="29" max="29" width="18.375" style="1" hidden="1" customWidth="1" outlineLevel="1"/>
    <col min="30" max="30" width="16.75390625" style="1" hidden="1" customWidth="1" outlineLevel="1"/>
    <col min="31" max="33" width="13.25390625" style="1" hidden="1" customWidth="1" outlineLevel="1"/>
    <col min="34" max="34" width="8.875" style="1" customWidth="1" collapsed="1"/>
    <col min="35" max="16384" width="8.875" style="1" customWidth="1"/>
  </cols>
  <sheetData>
    <row r="1" spans="14:15" ht="39" customHeight="1">
      <c r="N1" s="43" t="s">
        <v>14</v>
      </c>
      <c r="O1" s="43"/>
    </row>
    <row r="2" spans="1:17" ht="38.2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4:15" ht="30" customHeight="1">
      <c r="D3" s="57" t="s">
        <v>37</v>
      </c>
      <c r="E3" s="57"/>
      <c r="F3" s="57"/>
      <c r="G3" s="57"/>
      <c r="H3" s="57"/>
      <c r="I3" s="57"/>
      <c r="J3" s="57"/>
      <c r="K3" s="57"/>
      <c r="O3" s="3" t="s">
        <v>0</v>
      </c>
    </row>
    <row r="4" spans="1:33" ht="27.75" customHeight="1">
      <c r="A4" s="53" t="s">
        <v>6</v>
      </c>
      <c r="B4" s="53" t="s">
        <v>31</v>
      </c>
      <c r="C4" s="54" t="s">
        <v>36</v>
      </c>
      <c r="D4" s="55"/>
      <c r="E4" s="56"/>
      <c r="F4" s="47" t="s">
        <v>38</v>
      </c>
      <c r="G4" s="48"/>
      <c r="H4" s="48"/>
      <c r="I4" s="49"/>
      <c r="J4" s="42" t="s">
        <v>43</v>
      </c>
      <c r="K4" s="41" t="s">
        <v>13</v>
      </c>
      <c r="L4" s="41"/>
      <c r="M4" s="41"/>
      <c r="N4" s="41"/>
      <c r="O4" s="41"/>
      <c r="P4" s="42" t="s">
        <v>33</v>
      </c>
      <c r="Q4" s="41" t="s">
        <v>13</v>
      </c>
      <c r="R4" s="41"/>
      <c r="S4" s="41"/>
      <c r="T4" s="41"/>
      <c r="U4" s="41"/>
      <c r="V4" s="42" t="s">
        <v>34</v>
      </c>
      <c r="W4" s="41" t="s">
        <v>13</v>
      </c>
      <c r="X4" s="41"/>
      <c r="Y4" s="41"/>
      <c r="Z4" s="41"/>
      <c r="AA4" s="41"/>
      <c r="AB4" s="42" t="s">
        <v>35</v>
      </c>
      <c r="AC4" s="41" t="s">
        <v>13</v>
      </c>
      <c r="AD4" s="41"/>
      <c r="AE4" s="41"/>
      <c r="AF4" s="41"/>
      <c r="AG4" s="41"/>
    </row>
    <row r="5" spans="1:33" ht="144.75" customHeight="1">
      <c r="A5" s="53"/>
      <c r="B5" s="53"/>
      <c r="C5" s="4" t="s">
        <v>11</v>
      </c>
      <c r="D5" s="5" t="s">
        <v>15</v>
      </c>
      <c r="E5" s="6" t="s">
        <v>39</v>
      </c>
      <c r="F5" s="7" t="s">
        <v>40</v>
      </c>
      <c r="G5" s="7" t="s">
        <v>41</v>
      </c>
      <c r="H5" s="7" t="s">
        <v>42</v>
      </c>
      <c r="I5" s="8" t="s">
        <v>11</v>
      </c>
      <c r="J5" s="42"/>
      <c r="K5" s="9" t="s">
        <v>7</v>
      </c>
      <c r="L5" s="10" t="s">
        <v>8</v>
      </c>
      <c r="M5" s="10" t="s">
        <v>9</v>
      </c>
      <c r="N5" s="10" t="s">
        <v>12</v>
      </c>
      <c r="O5" s="10" t="s">
        <v>10</v>
      </c>
      <c r="P5" s="42"/>
      <c r="Q5" s="9" t="s">
        <v>7</v>
      </c>
      <c r="R5" s="10" t="s">
        <v>8</v>
      </c>
      <c r="S5" s="10" t="s">
        <v>9</v>
      </c>
      <c r="T5" s="10" t="s">
        <v>12</v>
      </c>
      <c r="U5" s="10" t="s">
        <v>10</v>
      </c>
      <c r="V5" s="42"/>
      <c r="W5" s="9" t="s">
        <v>7</v>
      </c>
      <c r="X5" s="10" t="s">
        <v>8</v>
      </c>
      <c r="Y5" s="10" t="s">
        <v>9</v>
      </c>
      <c r="Z5" s="10" t="s">
        <v>12</v>
      </c>
      <c r="AA5" s="10" t="s">
        <v>10</v>
      </c>
      <c r="AB5" s="42"/>
      <c r="AC5" s="9" t="s">
        <v>7</v>
      </c>
      <c r="AD5" s="10" t="s">
        <v>8</v>
      </c>
      <c r="AE5" s="10" t="s">
        <v>9</v>
      </c>
      <c r="AF5" s="10" t="s">
        <v>12</v>
      </c>
      <c r="AG5" s="10" t="s">
        <v>10</v>
      </c>
    </row>
    <row r="6" spans="1:33" ht="12">
      <c r="A6" s="11">
        <v>1</v>
      </c>
      <c r="B6" s="12" t="s">
        <v>16</v>
      </c>
      <c r="C6" s="25">
        <v>3</v>
      </c>
      <c r="D6" s="25">
        <v>3</v>
      </c>
      <c r="E6" s="25">
        <v>1</v>
      </c>
      <c r="F6" s="38">
        <v>24744.63070000001</v>
      </c>
      <c r="G6" s="38">
        <v>2232.3</v>
      </c>
      <c r="H6" s="38">
        <v>5716.4</v>
      </c>
      <c r="I6" s="13">
        <f>SUM(F6:H6)</f>
        <v>32693.330700000006</v>
      </c>
      <c r="J6" s="13">
        <f>SUM(K6:O6)</f>
        <v>12049.8</v>
      </c>
      <c r="K6" s="13">
        <f aca="true" t="shared" si="0" ref="K6:O8">Q6+W6+AC6</f>
        <v>4998</v>
      </c>
      <c r="L6" s="13">
        <f t="shared" si="0"/>
        <v>3354.9</v>
      </c>
      <c r="M6" s="13">
        <f t="shared" si="0"/>
        <v>1445.5</v>
      </c>
      <c r="N6" s="13">
        <f t="shared" si="0"/>
        <v>0</v>
      </c>
      <c r="O6" s="13">
        <f t="shared" si="0"/>
        <v>2251.4</v>
      </c>
      <c r="P6" s="13">
        <f>SUM(Q6:U6)</f>
        <v>77</v>
      </c>
      <c r="Q6" s="38">
        <v>63.1</v>
      </c>
      <c r="R6" s="38">
        <v>5</v>
      </c>
      <c r="S6" s="38">
        <v>0</v>
      </c>
      <c r="T6" s="38">
        <v>0</v>
      </c>
      <c r="U6" s="38">
        <v>8.9</v>
      </c>
      <c r="V6" s="16">
        <f>SUM(W6:AA6)</f>
        <v>6256.4</v>
      </c>
      <c r="W6" s="38">
        <v>4357.7</v>
      </c>
      <c r="X6" s="38">
        <v>698.9</v>
      </c>
      <c r="Y6" s="38">
        <v>15.7</v>
      </c>
      <c r="Z6" s="38">
        <v>0</v>
      </c>
      <c r="AA6" s="38">
        <v>1184.1</v>
      </c>
      <c r="AB6" s="16">
        <f>SUM(AC6:AG6)</f>
        <v>5716.4</v>
      </c>
      <c r="AC6" s="38">
        <v>577.2</v>
      </c>
      <c r="AD6" s="38">
        <v>2651</v>
      </c>
      <c r="AE6" s="38">
        <v>1429.8</v>
      </c>
      <c r="AF6" s="38">
        <v>0</v>
      </c>
      <c r="AG6" s="38">
        <v>1058.4</v>
      </c>
    </row>
    <row r="7" spans="1:33" ht="12">
      <c r="A7" s="14">
        <v>2</v>
      </c>
      <c r="B7" s="15" t="s">
        <v>17</v>
      </c>
      <c r="C7" s="27">
        <v>1</v>
      </c>
      <c r="D7" s="27">
        <v>1</v>
      </c>
      <c r="E7" s="28">
        <v>1</v>
      </c>
      <c r="F7" s="16">
        <v>4418.8</v>
      </c>
      <c r="G7" s="16">
        <v>0</v>
      </c>
      <c r="H7" s="16">
        <v>0</v>
      </c>
      <c r="I7" s="16">
        <f>SUM(F7:H7)</f>
        <v>4418.8</v>
      </c>
      <c r="J7" s="16">
        <f>SUM(K7:O7)</f>
        <v>19954.502000000004</v>
      </c>
      <c r="K7" s="16">
        <f t="shared" si="0"/>
        <v>7207.712</v>
      </c>
      <c r="L7" s="16">
        <f t="shared" si="0"/>
        <v>4179.7919999999995</v>
      </c>
      <c r="M7" s="16">
        <f t="shared" si="0"/>
        <v>1350.825</v>
      </c>
      <c r="N7" s="16">
        <f t="shared" si="0"/>
        <v>6163.134</v>
      </c>
      <c r="O7" s="16">
        <f t="shared" si="0"/>
        <v>1053.039</v>
      </c>
      <c r="P7" s="16">
        <f>SUM(Q7:U7)</f>
        <v>10552.08</v>
      </c>
      <c r="Q7" s="16">
        <v>6847.712</v>
      </c>
      <c r="R7" s="16">
        <v>1663.06</v>
      </c>
      <c r="S7" s="16">
        <v>943.591</v>
      </c>
      <c r="T7" s="16">
        <v>751.434</v>
      </c>
      <c r="U7" s="16">
        <v>346.283</v>
      </c>
      <c r="V7" s="16">
        <f>SUM(W7:AA7)</f>
        <v>9402.421999999999</v>
      </c>
      <c r="W7" s="16">
        <v>360</v>
      </c>
      <c r="X7" s="16">
        <v>2516.732</v>
      </c>
      <c r="Y7" s="16">
        <v>407.234</v>
      </c>
      <c r="Z7" s="16">
        <v>5411.7</v>
      </c>
      <c r="AA7" s="16">
        <v>706.756</v>
      </c>
      <c r="AB7" s="16">
        <f>SUM(AC7:AG7)</f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 ht="12">
      <c r="A8" s="17">
        <v>3</v>
      </c>
      <c r="B8" s="18" t="s">
        <v>18</v>
      </c>
      <c r="C8" s="29">
        <v>3</v>
      </c>
      <c r="D8" s="29">
        <v>2</v>
      </c>
      <c r="E8" s="30">
        <v>2</v>
      </c>
      <c r="F8" s="31">
        <v>31768.67879999999</v>
      </c>
      <c r="G8" s="31">
        <v>15360.668</v>
      </c>
      <c r="H8" s="31">
        <v>0</v>
      </c>
      <c r="I8" s="31">
        <f>SUM(F8:H8)</f>
        <v>47129.34679999999</v>
      </c>
      <c r="J8" s="31">
        <f>SUM(K8:O8)</f>
        <v>67099.253</v>
      </c>
      <c r="K8" s="31">
        <f t="shared" si="0"/>
        <v>13434.542</v>
      </c>
      <c r="L8" s="31">
        <f t="shared" si="0"/>
        <v>6777.38</v>
      </c>
      <c r="M8" s="31">
        <f t="shared" si="0"/>
        <v>1829.857</v>
      </c>
      <c r="N8" s="31">
        <f t="shared" si="0"/>
        <v>31941</v>
      </c>
      <c r="O8" s="31">
        <f t="shared" si="0"/>
        <v>13116.474</v>
      </c>
      <c r="P8" s="31">
        <f>SUM(Q8:U8)</f>
        <v>67085.453</v>
      </c>
      <c r="Q8" s="31">
        <v>13434.542</v>
      </c>
      <c r="R8" s="31">
        <v>6775.08</v>
      </c>
      <c r="S8" s="31">
        <v>1829.857</v>
      </c>
      <c r="T8" s="31">
        <v>31941</v>
      </c>
      <c r="U8" s="31">
        <v>13104.974</v>
      </c>
      <c r="V8" s="31">
        <f>SUM(W8:AA8)</f>
        <v>13.8</v>
      </c>
      <c r="W8" s="31">
        <v>0</v>
      </c>
      <c r="X8" s="31">
        <v>2.3</v>
      </c>
      <c r="Y8" s="31">
        <v>0</v>
      </c>
      <c r="Z8" s="31">
        <v>0</v>
      </c>
      <c r="AA8" s="31">
        <v>11.5</v>
      </c>
      <c r="AB8" s="31">
        <f>SUM(AC8:AG8)</f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</row>
    <row r="9" spans="1:33" ht="12">
      <c r="A9" s="44" t="s">
        <v>1</v>
      </c>
      <c r="B9" s="44"/>
      <c r="C9" s="32">
        <f>SUM(C6:C8)</f>
        <v>7</v>
      </c>
      <c r="D9" s="32">
        <f aca="true" t="shared" si="1" ref="D9:AG9">SUM(D6:D8)</f>
        <v>6</v>
      </c>
      <c r="E9" s="32">
        <f t="shared" si="1"/>
        <v>4</v>
      </c>
      <c r="F9" s="39">
        <f t="shared" si="1"/>
        <v>60932.1095</v>
      </c>
      <c r="G9" s="39">
        <f t="shared" si="1"/>
        <v>17592.968</v>
      </c>
      <c r="H9" s="39">
        <f t="shared" si="1"/>
        <v>5716.4</v>
      </c>
      <c r="I9" s="39">
        <f t="shared" si="1"/>
        <v>84241.47750000001</v>
      </c>
      <c r="J9" s="39">
        <f t="shared" si="1"/>
        <v>99103.555</v>
      </c>
      <c r="K9" s="39">
        <f t="shared" si="1"/>
        <v>25640.254</v>
      </c>
      <c r="L9" s="39">
        <f t="shared" si="1"/>
        <v>14312.072</v>
      </c>
      <c r="M9" s="39">
        <f t="shared" si="1"/>
        <v>4626.182</v>
      </c>
      <c r="N9" s="39">
        <f t="shared" si="1"/>
        <v>38104.134</v>
      </c>
      <c r="O9" s="39">
        <f t="shared" si="1"/>
        <v>16420.913</v>
      </c>
      <c r="P9" s="39">
        <f t="shared" si="1"/>
        <v>77714.533</v>
      </c>
      <c r="Q9" s="39">
        <f t="shared" si="1"/>
        <v>20345.354</v>
      </c>
      <c r="R9" s="39">
        <f t="shared" si="1"/>
        <v>8443.14</v>
      </c>
      <c r="S9" s="39">
        <f t="shared" si="1"/>
        <v>2773.448</v>
      </c>
      <c r="T9" s="39">
        <f t="shared" si="1"/>
        <v>32692.434</v>
      </c>
      <c r="U9" s="39">
        <f t="shared" si="1"/>
        <v>13460.157</v>
      </c>
      <c r="V9" s="39">
        <f t="shared" si="1"/>
        <v>15672.621999999998</v>
      </c>
      <c r="W9" s="39">
        <f t="shared" si="1"/>
        <v>4717.7</v>
      </c>
      <c r="X9" s="39">
        <f t="shared" si="1"/>
        <v>3217.9320000000002</v>
      </c>
      <c r="Y9" s="39">
        <f t="shared" si="1"/>
        <v>422.93399999999997</v>
      </c>
      <c r="Z9" s="39">
        <f t="shared" si="1"/>
        <v>5411.7</v>
      </c>
      <c r="AA9" s="39">
        <f t="shared" si="1"/>
        <v>1902.3559999999998</v>
      </c>
      <c r="AB9" s="39">
        <f t="shared" si="1"/>
        <v>5716.4</v>
      </c>
      <c r="AC9" s="39">
        <f t="shared" si="1"/>
        <v>577.2</v>
      </c>
      <c r="AD9" s="39">
        <f t="shared" si="1"/>
        <v>2651</v>
      </c>
      <c r="AE9" s="39">
        <f t="shared" si="1"/>
        <v>1429.8</v>
      </c>
      <c r="AF9" s="39">
        <f t="shared" si="1"/>
        <v>0</v>
      </c>
      <c r="AG9" s="39">
        <f t="shared" si="1"/>
        <v>1058.4</v>
      </c>
    </row>
    <row r="10" spans="1:33" ht="12">
      <c r="A10" s="11">
        <v>4</v>
      </c>
      <c r="B10" s="19" t="s">
        <v>19</v>
      </c>
      <c r="C10" s="25">
        <v>15</v>
      </c>
      <c r="D10" s="25">
        <v>15</v>
      </c>
      <c r="E10" s="26">
        <v>15</v>
      </c>
      <c r="F10" s="13">
        <v>5483.826899999999</v>
      </c>
      <c r="G10" s="13">
        <v>679.571</v>
      </c>
      <c r="H10" s="13">
        <v>796.6</v>
      </c>
      <c r="I10" s="13">
        <f aca="true" t="shared" si="2" ref="I10:I21">SUM(F10:H10)</f>
        <v>6959.997899999999</v>
      </c>
      <c r="J10" s="13">
        <f aca="true" t="shared" si="3" ref="J10:J21">SUM(K10:O10)</f>
        <v>10782.889</v>
      </c>
      <c r="K10" s="13">
        <f aca="true" t="shared" si="4" ref="K10:K21">Q10+W10+AC10</f>
        <v>5497.448</v>
      </c>
      <c r="L10" s="13">
        <f aca="true" t="shared" si="5" ref="L10:L21">R10+X10+AD10</f>
        <v>133.812</v>
      </c>
      <c r="M10" s="13">
        <f aca="true" t="shared" si="6" ref="M10:M21">S10+Y10+AE10</f>
        <v>20.714999999999975</v>
      </c>
      <c r="N10" s="13">
        <f aca="true" t="shared" si="7" ref="N10:N21">T10+Z10+AF10</f>
        <v>3640.99</v>
      </c>
      <c r="O10" s="13">
        <f aca="true" t="shared" si="8" ref="O10:O21">U10+AA10+AG10</f>
        <v>1489.924</v>
      </c>
      <c r="P10" s="13">
        <f aca="true" t="shared" si="9" ref="P10:P21">SUM(Q10:U10)</f>
        <v>5844.233</v>
      </c>
      <c r="Q10" s="13">
        <v>3153.163</v>
      </c>
      <c r="R10" s="13">
        <v>53.26</v>
      </c>
      <c r="S10" s="13">
        <v>31.88</v>
      </c>
      <c r="T10" s="13">
        <v>1605.89</v>
      </c>
      <c r="U10" s="13">
        <v>1000.04</v>
      </c>
      <c r="V10" s="13">
        <f aca="true" t="shared" si="10" ref="V10:V21">SUM(W10:AA10)</f>
        <v>4938.656000000001</v>
      </c>
      <c r="W10" s="13">
        <v>2128.733</v>
      </c>
      <c r="X10" s="13">
        <v>137.405</v>
      </c>
      <c r="Y10" s="13">
        <v>158.289</v>
      </c>
      <c r="Z10" s="13">
        <v>1454.0610000000001</v>
      </c>
      <c r="AA10" s="13">
        <v>1060.1680000000001</v>
      </c>
      <c r="AB10" s="13">
        <f aca="true" t="shared" si="11" ref="AB10:AB21">SUM(AC10:AG10)</f>
        <v>0</v>
      </c>
      <c r="AC10" s="13">
        <v>215.55199999999996</v>
      </c>
      <c r="AD10" s="13">
        <v>-56.852999999999994</v>
      </c>
      <c r="AE10" s="13">
        <v>-169.454</v>
      </c>
      <c r="AF10" s="13">
        <v>581.039</v>
      </c>
      <c r="AG10" s="13">
        <v>-570.2840000000001</v>
      </c>
    </row>
    <row r="11" spans="1:33" ht="12">
      <c r="A11" s="14">
        <v>5</v>
      </c>
      <c r="B11" s="20" t="s">
        <v>20</v>
      </c>
      <c r="C11" s="27">
        <v>16</v>
      </c>
      <c r="D11" s="27">
        <v>16</v>
      </c>
      <c r="E11" s="28">
        <v>11</v>
      </c>
      <c r="F11" s="16">
        <v>5339.885</v>
      </c>
      <c r="G11" s="16">
        <v>91.3</v>
      </c>
      <c r="H11" s="16">
        <v>1106.901</v>
      </c>
      <c r="I11" s="16">
        <f t="shared" si="2"/>
        <v>6538.086</v>
      </c>
      <c r="J11" s="16">
        <f t="shared" si="3"/>
        <v>8560.225999999999</v>
      </c>
      <c r="K11" s="16">
        <f t="shared" si="4"/>
        <v>2747.767</v>
      </c>
      <c r="L11" s="16">
        <f t="shared" si="5"/>
        <v>845.5419999999999</v>
      </c>
      <c r="M11" s="16">
        <f t="shared" si="6"/>
        <v>230.14000000000001</v>
      </c>
      <c r="N11" s="16">
        <f t="shared" si="7"/>
        <v>1743.5819999999999</v>
      </c>
      <c r="O11" s="16">
        <f t="shared" si="8"/>
        <v>2993.195</v>
      </c>
      <c r="P11" s="16">
        <f t="shared" si="9"/>
        <v>3910.438</v>
      </c>
      <c r="Q11" s="16">
        <v>1313.006</v>
      </c>
      <c r="R11" s="16">
        <v>80.333</v>
      </c>
      <c r="S11" s="16">
        <v>28.21</v>
      </c>
      <c r="T11" s="16">
        <v>1064.086</v>
      </c>
      <c r="U11" s="16">
        <v>1424.803</v>
      </c>
      <c r="V11" s="16">
        <f t="shared" si="10"/>
        <v>3542.8869999999997</v>
      </c>
      <c r="W11" s="16">
        <v>463.668</v>
      </c>
      <c r="X11" s="16">
        <v>765.064</v>
      </c>
      <c r="Y11" s="16">
        <v>201.93</v>
      </c>
      <c r="Z11" s="16">
        <v>635.396</v>
      </c>
      <c r="AA11" s="16">
        <v>1476.829</v>
      </c>
      <c r="AB11" s="16">
        <f t="shared" si="11"/>
        <v>1106.901</v>
      </c>
      <c r="AC11" s="16">
        <v>971.093</v>
      </c>
      <c r="AD11" s="16">
        <v>0.145</v>
      </c>
      <c r="AE11" s="16">
        <v>0</v>
      </c>
      <c r="AF11" s="16">
        <v>44.1</v>
      </c>
      <c r="AG11" s="16">
        <v>91.563</v>
      </c>
    </row>
    <row r="12" spans="1:33" ht="12">
      <c r="A12" s="14">
        <v>6</v>
      </c>
      <c r="B12" s="20" t="s">
        <v>21</v>
      </c>
      <c r="C12" s="27">
        <v>19</v>
      </c>
      <c r="D12" s="27">
        <v>19</v>
      </c>
      <c r="E12" s="28">
        <v>13</v>
      </c>
      <c r="F12" s="16">
        <v>7962.810899999999</v>
      </c>
      <c r="G12" s="16">
        <v>4210.3</v>
      </c>
      <c r="H12" s="16">
        <v>197.9</v>
      </c>
      <c r="I12" s="16">
        <f t="shared" si="2"/>
        <v>12371.0109</v>
      </c>
      <c r="J12" s="16">
        <f t="shared" si="3"/>
        <v>9870.643</v>
      </c>
      <c r="K12" s="16">
        <f t="shared" si="4"/>
        <v>4452.714</v>
      </c>
      <c r="L12" s="16">
        <f t="shared" si="5"/>
        <v>628.225</v>
      </c>
      <c r="M12" s="16">
        <f t="shared" si="6"/>
        <v>111.988</v>
      </c>
      <c r="N12" s="16">
        <f t="shared" si="7"/>
        <v>2078.716</v>
      </c>
      <c r="O12" s="16">
        <f t="shared" si="8"/>
        <v>2599</v>
      </c>
      <c r="P12" s="16">
        <f t="shared" si="9"/>
        <v>3095.4390000000003</v>
      </c>
      <c r="Q12" s="16">
        <v>1648.214</v>
      </c>
      <c r="R12" s="16">
        <v>24.225</v>
      </c>
      <c r="S12" s="16">
        <v>0</v>
      </c>
      <c r="T12" s="16">
        <v>377.8</v>
      </c>
      <c r="U12" s="16">
        <v>1045.2</v>
      </c>
      <c r="V12" s="16">
        <f t="shared" si="10"/>
        <v>6775.188</v>
      </c>
      <c r="W12" s="16">
        <v>2666.2</v>
      </c>
      <c r="X12" s="16">
        <v>638.5</v>
      </c>
      <c r="Y12" s="16">
        <v>198.588</v>
      </c>
      <c r="Z12" s="16">
        <v>1641.3</v>
      </c>
      <c r="AA12" s="16">
        <v>1630.6</v>
      </c>
      <c r="AB12" s="16">
        <f t="shared" si="11"/>
        <v>0.016000000000019554</v>
      </c>
      <c r="AC12" s="16">
        <v>138.3</v>
      </c>
      <c r="AD12" s="16">
        <v>-34.5</v>
      </c>
      <c r="AE12" s="16">
        <v>-86.6</v>
      </c>
      <c r="AF12" s="16">
        <v>59.616</v>
      </c>
      <c r="AG12" s="16">
        <v>-76.8</v>
      </c>
    </row>
    <row r="13" spans="1:33" ht="12">
      <c r="A13" s="14">
        <v>7</v>
      </c>
      <c r="B13" s="20" t="s">
        <v>22</v>
      </c>
      <c r="C13" s="27">
        <v>10</v>
      </c>
      <c r="D13" s="27">
        <v>10</v>
      </c>
      <c r="E13" s="28">
        <v>10</v>
      </c>
      <c r="F13" s="16">
        <v>4316.701</v>
      </c>
      <c r="G13" s="16">
        <v>134.187</v>
      </c>
      <c r="H13" s="16">
        <v>0</v>
      </c>
      <c r="I13" s="16">
        <f t="shared" si="2"/>
        <v>4450.888</v>
      </c>
      <c r="J13" s="16">
        <f t="shared" si="3"/>
        <v>7780.261</v>
      </c>
      <c r="K13" s="16">
        <f t="shared" si="4"/>
        <v>3177.928</v>
      </c>
      <c r="L13" s="16">
        <f t="shared" si="5"/>
        <v>401.93800000000005</v>
      </c>
      <c r="M13" s="16">
        <f t="shared" si="6"/>
        <v>39.489</v>
      </c>
      <c r="N13" s="16">
        <f t="shared" si="7"/>
        <v>1156.678</v>
      </c>
      <c r="O13" s="16">
        <f t="shared" si="8"/>
        <v>3004.228</v>
      </c>
      <c r="P13" s="16">
        <f t="shared" si="9"/>
        <v>5548.331</v>
      </c>
      <c r="Q13" s="16">
        <v>2388.119</v>
      </c>
      <c r="R13" s="16">
        <v>87.992</v>
      </c>
      <c r="S13" s="16">
        <v>28.953</v>
      </c>
      <c r="T13" s="16">
        <v>1156.678</v>
      </c>
      <c r="U13" s="16">
        <v>1886.589</v>
      </c>
      <c r="V13" s="16">
        <f t="shared" si="10"/>
        <v>2231.9300000000003</v>
      </c>
      <c r="W13" s="16">
        <v>789.809</v>
      </c>
      <c r="X13" s="16">
        <v>313.946</v>
      </c>
      <c r="Y13" s="16">
        <v>10.536</v>
      </c>
      <c r="Z13" s="16">
        <v>0</v>
      </c>
      <c r="AA13" s="16">
        <v>1117.639</v>
      </c>
      <c r="AB13" s="16">
        <f t="shared" si="11"/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 ht="12">
      <c r="A14" s="14">
        <v>8</v>
      </c>
      <c r="B14" s="20" t="s">
        <v>23</v>
      </c>
      <c r="C14" s="27">
        <v>9</v>
      </c>
      <c r="D14" s="27">
        <v>7</v>
      </c>
      <c r="E14" s="28">
        <v>3</v>
      </c>
      <c r="F14" s="16">
        <v>2297.296</v>
      </c>
      <c r="G14" s="16">
        <v>144.27</v>
      </c>
      <c r="H14" s="16">
        <v>713.6</v>
      </c>
      <c r="I14" s="16">
        <f t="shared" si="2"/>
        <v>3155.1659999999997</v>
      </c>
      <c r="J14" s="16">
        <f t="shared" si="3"/>
        <v>3303.4990000000003</v>
      </c>
      <c r="K14" s="16">
        <f t="shared" si="4"/>
        <v>969.672</v>
      </c>
      <c r="L14" s="16">
        <f t="shared" si="5"/>
        <v>759.6189999999999</v>
      </c>
      <c r="M14" s="16">
        <f t="shared" si="6"/>
        <v>-176.741</v>
      </c>
      <c r="N14" s="16">
        <f t="shared" si="7"/>
        <v>436.85400000000004</v>
      </c>
      <c r="O14" s="16">
        <f t="shared" si="8"/>
        <v>1314.0950000000003</v>
      </c>
      <c r="P14" s="16">
        <f t="shared" si="9"/>
        <v>442.304</v>
      </c>
      <c r="Q14" s="16">
        <v>162.8</v>
      </c>
      <c r="R14" s="16">
        <v>216.604</v>
      </c>
      <c r="S14" s="16">
        <v>-5.3</v>
      </c>
      <c r="T14" s="16">
        <v>76</v>
      </c>
      <c r="U14" s="16">
        <v>-7.8</v>
      </c>
      <c r="V14" s="16">
        <f t="shared" si="10"/>
        <v>2861.195</v>
      </c>
      <c r="W14" s="16">
        <v>347.97</v>
      </c>
      <c r="X14" s="16">
        <v>424.147</v>
      </c>
      <c r="Y14" s="16">
        <v>20.649</v>
      </c>
      <c r="Z14" s="16">
        <v>225</v>
      </c>
      <c r="AA14" s="16">
        <v>1843.429</v>
      </c>
      <c r="AB14" s="16">
        <f t="shared" si="11"/>
        <v>0</v>
      </c>
      <c r="AC14" s="16">
        <v>458.902</v>
      </c>
      <c r="AD14" s="16">
        <v>118.868</v>
      </c>
      <c r="AE14" s="16">
        <v>-192.09</v>
      </c>
      <c r="AF14" s="16">
        <v>135.854</v>
      </c>
      <c r="AG14" s="16">
        <v>-521.534</v>
      </c>
    </row>
    <row r="15" spans="1:33" ht="12">
      <c r="A15" s="14">
        <v>9</v>
      </c>
      <c r="B15" s="20" t="s">
        <v>24</v>
      </c>
      <c r="C15" s="27">
        <v>19</v>
      </c>
      <c r="D15" s="27">
        <v>15</v>
      </c>
      <c r="E15" s="28">
        <v>18</v>
      </c>
      <c r="F15" s="16">
        <v>67725.19650000002</v>
      </c>
      <c r="G15" s="16">
        <v>1281.433</v>
      </c>
      <c r="H15" s="16">
        <v>0</v>
      </c>
      <c r="I15" s="16">
        <f t="shared" si="2"/>
        <v>69006.62950000002</v>
      </c>
      <c r="J15" s="16">
        <f t="shared" si="3"/>
        <v>65257.322</v>
      </c>
      <c r="K15" s="16">
        <f t="shared" si="4"/>
        <v>7530.4220000000005</v>
      </c>
      <c r="L15" s="16">
        <f t="shared" si="5"/>
        <v>749.1</v>
      </c>
      <c r="M15" s="16">
        <f t="shared" si="6"/>
        <v>580</v>
      </c>
      <c r="N15" s="16">
        <f t="shared" si="7"/>
        <v>45344.5</v>
      </c>
      <c r="O15" s="16">
        <f t="shared" si="8"/>
        <v>11053.3</v>
      </c>
      <c r="P15" s="16">
        <f t="shared" si="9"/>
        <v>57840</v>
      </c>
      <c r="Q15" s="16">
        <v>6938.3</v>
      </c>
      <c r="R15" s="16">
        <v>571.7</v>
      </c>
      <c r="S15" s="16">
        <v>396.1</v>
      </c>
      <c r="T15" s="16">
        <v>45344.5</v>
      </c>
      <c r="U15" s="16">
        <v>4589.4</v>
      </c>
      <c r="V15" s="16">
        <f t="shared" si="10"/>
        <v>7417.321999999999</v>
      </c>
      <c r="W15" s="16">
        <v>592.122</v>
      </c>
      <c r="X15" s="16">
        <v>177.4</v>
      </c>
      <c r="Y15" s="16">
        <v>183.9</v>
      </c>
      <c r="Z15" s="16">
        <v>0</v>
      </c>
      <c r="AA15" s="16">
        <v>6463.9</v>
      </c>
      <c r="AB15" s="16">
        <f t="shared" si="11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 ht="12">
      <c r="A16" s="14">
        <v>10</v>
      </c>
      <c r="B16" s="20" t="s">
        <v>25</v>
      </c>
      <c r="C16" s="27">
        <v>18</v>
      </c>
      <c r="D16" s="27">
        <v>17</v>
      </c>
      <c r="E16" s="28">
        <v>8</v>
      </c>
      <c r="F16" s="16">
        <v>7616.043</v>
      </c>
      <c r="G16" s="16">
        <v>854.842</v>
      </c>
      <c r="H16" s="16">
        <v>977.266</v>
      </c>
      <c r="I16" s="16">
        <f t="shared" si="2"/>
        <v>9448.151</v>
      </c>
      <c r="J16" s="16">
        <f t="shared" si="3"/>
        <v>13264.614000000001</v>
      </c>
      <c r="K16" s="16">
        <f t="shared" si="4"/>
        <v>5637.19</v>
      </c>
      <c r="L16" s="16">
        <f t="shared" si="5"/>
        <v>4.768000000000001</v>
      </c>
      <c r="M16" s="16">
        <f t="shared" si="6"/>
        <v>2105.036</v>
      </c>
      <c r="N16" s="16">
        <f t="shared" si="7"/>
        <v>4309.188</v>
      </c>
      <c r="O16" s="16">
        <f t="shared" si="8"/>
        <v>1208.4320000000002</v>
      </c>
      <c r="P16" s="16">
        <f t="shared" si="9"/>
        <v>7259.222000000001</v>
      </c>
      <c r="Q16" s="16">
        <v>1978.32</v>
      </c>
      <c r="R16" s="16">
        <v>24.178</v>
      </c>
      <c r="S16" s="16">
        <v>1070.82</v>
      </c>
      <c r="T16" s="16">
        <v>2583.641</v>
      </c>
      <c r="U16" s="16">
        <v>1602.263</v>
      </c>
      <c r="V16" s="16">
        <f t="shared" si="10"/>
        <v>6005.392</v>
      </c>
      <c r="W16" s="16">
        <v>3277.183</v>
      </c>
      <c r="X16" s="16">
        <v>103.08</v>
      </c>
      <c r="Y16" s="16">
        <v>922.874</v>
      </c>
      <c r="Z16" s="16">
        <v>1241.31</v>
      </c>
      <c r="AA16" s="16">
        <v>460.945</v>
      </c>
      <c r="AB16" s="16">
        <f t="shared" si="11"/>
        <v>0</v>
      </c>
      <c r="AC16" s="16">
        <v>381.687</v>
      </c>
      <c r="AD16" s="16">
        <v>-122.49</v>
      </c>
      <c r="AE16" s="16">
        <v>111.342</v>
      </c>
      <c r="AF16" s="16">
        <v>484.237</v>
      </c>
      <c r="AG16" s="16">
        <v>-854.776</v>
      </c>
    </row>
    <row r="17" spans="1:33" ht="12">
      <c r="A17" s="14">
        <v>11</v>
      </c>
      <c r="B17" s="20" t="s">
        <v>26</v>
      </c>
      <c r="C17" s="27">
        <v>18</v>
      </c>
      <c r="D17" s="27">
        <v>9</v>
      </c>
      <c r="E17" s="28">
        <v>13</v>
      </c>
      <c r="F17" s="16">
        <v>20617.3</v>
      </c>
      <c r="G17" s="16">
        <v>1881.6</v>
      </c>
      <c r="H17" s="16">
        <v>0</v>
      </c>
      <c r="I17" s="16">
        <f t="shared" si="2"/>
        <v>22498.899999999998</v>
      </c>
      <c r="J17" s="16">
        <f t="shared" si="3"/>
        <v>31558.805</v>
      </c>
      <c r="K17" s="16">
        <f t="shared" si="4"/>
        <v>1394.517</v>
      </c>
      <c r="L17" s="16">
        <f t="shared" si="5"/>
        <v>552.4590000000001</v>
      </c>
      <c r="M17" s="16">
        <f t="shared" si="6"/>
        <v>1191.74</v>
      </c>
      <c r="N17" s="16">
        <f t="shared" si="7"/>
        <v>23354.165</v>
      </c>
      <c r="O17" s="16">
        <f t="shared" si="8"/>
        <v>5065.924</v>
      </c>
      <c r="P17" s="16">
        <f t="shared" si="9"/>
        <v>21887.083000000002</v>
      </c>
      <c r="Q17" s="16">
        <v>522.517</v>
      </c>
      <c r="R17" s="16">
        <v>140.9</v>
      </c>
      <c r="S17" s="16">
        <v>366.5</v>
      </c>
      <c r="T17" s="16">
        <v>18054.842</v>
      </c>
      <c r="U17" s="16">
        <v>2802.324</v>
      </c>
      <c r="V17" s="16">
        <f t="shared" si="10"/>
        <v>9671.722</v>
      </c>
      <c r="W17" s="16">
        <v>872</v>
      </c>
      <c r="X17" s="16">
        <v>411.559</v>
      </c>
      <c r="Y17" s="16">
        <v>825.24</v>
      </c>
      <c r="Z17" s="16">
        <v>5299.323</v>
      </c>
      <c r="AA17" s="16">
        <v>2263.6</v>
      </c>
      <c r="AB17" s="16">
        <f t="shared" si="11"/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 ht="12">
      <c r="A18" s="14">
        <v>12</v>
      </c>
      <c r="B18" s="20" t="s">
        <v>27</v>
      </c>
      <c r="C18" s="27">
        <v>20</v>
      </c>
      <c r="D18" s="27">
        <v>20</v>
      </c>
      <c r="E18" s="28">
        <v>20</v>
      </c>
      <c r="F18" s="16">
        <v>11087.9</v>
      </c>
      <c r="G18" s="16">
        <v>516.9</v>
      </c>
      <c r="H18" s="16">
        <v>0</v>
      </c>
      <c r="I18" s="16">
        <f t="shared" si="2"/>
        <v>11604.8</v>
      </c>
      <c r="J18" s="16">
        <f t="shared" si="3"/>
        <v>18786.618</v>
      </c>
      <c r="K18" s="16">
        <f t="shared" si="4"/>
        <v>3469.508</v>
      </c>
      <c r="L18" s="16">
        <f t="shared" si="5"/>
        <v>712.705</v>
      </c>
      <c r="M18" s="16">
        <f t="shared" si="6"/>
        <v>825.45</v>
      </c>
      <c r="N18" s="16">
        <f t="shared" si="7"/>
        <v>7063.508</v>
      </c>
      <c r="O18" s="16">
        <f t="shared" si="8"/>
        <v>6715.447</v>
      </c>
      <c r="P18" s="16">
        <f t="shared" si="9"/>
        <v>11276.74</v>
      </c>
      <c r="Q18" s="16">
        <v>3256.6</v>
      </c>
      <c r="R18" s="16">
        <v>534.1</v>
      </c>
      <c r="S18" s="16">
        <v>316.7</v>
      </c>
      <c r="T18" s="16">
        <v>2920.84</v>
      </c>
      <c r="U18" s="16">
        <v>4248.5</v>
      </c>
      <c r="V18" s="16">
        <f t="shared" si="10"/>
        <v>7509.878</v>
      </c>
      <c r="W18" s="16">
        <v>212.908</v>
      </c>
      <c r="X18" s="16">
        <v>178.605</v>
      </c>
      <c r="Y18" s="16">
        <v>508.75</v>
      </c>
      <c r="Z18" s="16">
        <v>4142.668</v>
      </c>
      <c r="AA18" s="16">
        <v>2466.947</v>
      </c>
      <c r="AB18" s="16">
        <f t="shared" si="11"/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ht="12">
      <c r="A19" s="14">
        <v>13</v>
      </c>
      <c r="B19" s="20" t="s">
        <v>28</v>
      </c>
      <c r="C19" s="27">
        <v>19</v>
      </c>
      <c r="D19" s="27">
        <v>10</v>
      </c>
      <c r="E19" s="28">
        <v>14</v>
      </c>
      <c r="F19" s="16">
        <v>1723.2</v>
      </c>
      <c r="G19" s="16">
        <v>815.6</v>
      </c>
      <c r="H19" s="16">
        <v>0</v>
      </c>
      <c r="I19" s="16">
        <f t="shared" si="2"/>
        <v>2538.8</v>
      </c>
      <c r="J19" s="16">
        <f t="shared" si="3"/>
        <v>6219.799999999999</v>
      </c>
      <c r="K19" s="16">
        <f t="shared" si="4"/>
        <v>1074.7</v>
      </c>
      <c r="L19" s="16">
        <f t="shared" si="5"/>
        <v>814.5</v>
      </c>
      <c r="M19" s="16">
        <f t="shared" si="6"/>
        <v>1397.5</v>
      </c>
      <c r="N19" s="16">
        <f t="shared" si="7"/>
        <v>0</v>
      </c>
      <c r="O19" s="16">
        <f t="shared" si="8"/>
        <v>2933.1</v>
      </c>
      <c r="P19" s="16">
        <f t="shared" si="9"/>
        <v>2716.2</v>
      </c>
      <c r="Q19" s="16">
        <v>681.1</v>
      </c>
      <c r="R19" s="16">
        <v>459</v>
      </c>
      <c r="S19" s="16">
        <v>267</v>
      </c>
      <c r="T19" s="16">
        <v>0</v>
      </c>
      <c r="U19" s="16">
        <v>1309.1</v>
      </c>
      <c r="V19" s="16">
        <f t="shared" si="10"/>
        <v>3503.6</v>
      </c>
      <c r="W19" s="16">
        <v>393.6</v>
      </c>
      <c r="X19" s="16">
        <v>355.5</v>
      </c>
      <c r="Y19" s="16">
        <v>1130.5</v>
      </c>
      <c r="Z19" s="16">
        <v>0</v>
      </c>
      <c r="AA19" s="16">
        <v>1624</v>
      </c>
      <c r="AB19" s="16">
        <f t="shared" si="11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ht="12">
      <c r="A20" s="14">
        <v>14</v>
      </c>
      <c r="B20" s="20" t="s">
        <v>29</v>
      </c>
      <c r="C20" s="27">
        <v>23</v>
      </c>
      <c r="D20" s="27">
        <v>23</v>
      </c>
      <c r="E20" s="28">
        <v>20</v>
      </c>
      <c r="F20" s="16">
        <v>10635.4</v>
      </c>
      <c r="G20" s="16">
        <v>1191.4</v>
      </c>
      <c r="H20" s="16">
        <v>5346.4</v>
      </c>
      <c r="I20" s="16">
        <f t="shared" si="2"/>
        <v>17173.199999999997</v>
      </c>
      <c r="J20" s="16">
        <f t="shared" si="3"/>
        <v>28756.81</v>
      </c>
      <c r="K20" s="16">
        <f t="shared" si="4"/>
        <v>11920.200000000003</v>
      </c>
      <c r="L20" s="16">
        <f t="shared" si="5"/>
        <v>3958</v>
      </c>
      <c r="M20" s="16">
        <f t="shared" si="6"/>
        <v>579.51</v>
      </c>
      <c r="N20" s="16">
        <f t="shared" si="7"/>
        <v>10261.8</v>
      </c>
      <c r="O20" s="16">
        <f t="shared" si="8"/>
        <v>2037.3000000000002</v>
      </c>
      <c r="P20" s="16">
        <f t="shared" si="9"/>
        <v>22595.900000000005</v>
      </c>
      <c r="Q20" s="16">
        <v>9826.8</v>
      </c>
      <c r="R20" s="16">
        <v>1442.8</v>
      </c>
      <c r="S20" s="16">
        <v>478.7</v>
      </c>
      <c r="T20" s="16">
        <v>5811.7</v>
      </c>
      <c r="U20" s="16">
        <v>5035.9</v>
      </c>
      <c r="V20" s="16">
        <f t="shared" si="10"/>
        <v>6160.91</v>
      </c>
      <c r="W20" s="16">
        <v>780.5</v>
      </c>
      <c r="X20" s="16">
        <v>1037</v>
      </c>
      <c r="Y20" s="16">
        <v>100.81</v>
      </c>
      <c r="Z20" s="16">
        <v>1894.8</v>
      </c>
      <c r="AA20" s="16">
        <v>2347.8</v>
      </c>
      <c r="AB20" s="16">
        <f t="shared" si="11"/>
        <v>0</v>
      </c>
      <c r="AC20" s="16">
        <v>1312.9</v>
      </c>
      <c r="AD20" s="16">
        <v>1478.2</v>
      </c>
      <c r="AE20" s="16">
        <v>0</v>
      </c>
      <c r="AF20" s="16">
        <v>2555.3</v>
      </c>
      <c r="AG20" s="16">
        <v>-5346.4</v>
      </c>
    </row>
    <row r="21" spans="1:33" ht="12">
      <c r="A21" s="17">
        <v>15</v>
      </c>
      <c r="B21" s="21" t="s">
        <v>30</v>
      </c>
      <c r="C21" s="29">
        <v>19</v>
      </c>
      <c r="D21" s="29">
        <v>19</v>
      </c>
      <c r="E21" s="30">
        <v>19</v>
      </c>
      <c r="F21" s="31">
        <v>7145.1</v>
      </c>
      <c r="G21" s="31">
        <v>24.5</v>
      </c>
      <c r="H21" s="31">
        <v>115.1</v>
      </c>
      <c r="I21" s="31">
        <f t="shared" si="2"/>
        <v>7284.700000000001</v>
      </c>
      <c r="J21" s="31">
        <f t="shared" si="3"/>
        <v>11813.599999999999</v>
      </c>
      <c r="K21" s="31">
        <f t="shared" si="4"/>
        <v>4281.2</v>
      </c>
      <c r="L21" s="31">
        <f t="shared" si="5"/>
        <v>886.1</v>
      </c>
      <c r="M21" s="31">
        <f t="shared" si="6"/>
        <v>218.39999999999998</v>
      </c>
      <c r="N21" s="31">
        <f t="shared" si="7"/>
        <v>2256.1</v>
      </c>
      <c r="O21" s="31">
        <f t="shared" si="8"/>
        <v>4171.799999999999</v>
      </c>
      <c r="P21" s="31">
        <f t="shared" si="9"/>
        <v>8493</v>
      </c>
      <c r="Q21" s="31">
        <v>3604.2</v>
      </c>
      <c r="R21" s="31">
        <v>375</v>
      </c>
      <c r="S21" s="31">
        <v>34.2</v>
      </c>
      <c r="T21" s="31">
        <v>1738.8</v>
      </c>
      <c r="U21" s="31">
        <v>2740.8</v>
      </c>
      <c r="V21" s="31">
        <f t="shared" si="10"/>
        <v>3320.6</v>
      </c>
      <c r="W21" s="31">
        <v>642.5</v>
      </c>
      <c r="X21" s="31">
        <v>486</v>
      </c>
      <c r="Y21" s="31">
        <v>128.7</v>
      </c>
      <c r="Z21" s="31">
        <v>517.3</v>
      </c>
      <c r="AA21" s="31">
        <v>1546.1</v>
      </c>
      <c r="AB21" s="31">
        <f t="shared" si="11"/>
        <v>0</v>
      </c>
      <c r="AC21" s="31">
        <v>34.5</v>
      </c>
      <c r="AD21" s="31">
        <v>25.1</v>
      </c>
      <c r="AE21" s="31">
        <v>55.5</v>
      </c>
      <c r="AF21" s="31">
        <v>0</v>
      </c>
      <c r="AG21" s="31">
        <v>-115.1</v>
      </c>
    </row>
    <row r="22" spans="1:33" ht="36.75" customHeight="1">
      <c r="A22" s="45" t="s">
        <v>2</v>
      </c>
      <c r="B22" s="46"/>
      <c r="C22" s="32">
        <f>SUM(C10:C21)</f>
        <v>205</v>
      </c>
      <c r="D22" s="32">
        <f aca="true" t="shared" si="12" ref="D22:AG22">SUM(D10:D21)</f>
        <v>180</v>
      </c>
      <c r="E22" s="32">
        <f t="shared" si="12"/>
        <v>164</v>
      </c>
      <c r="F22" s="39">
        <f t="shared" si="12"/>
        <v>151950.65930000003</v>
      </c>
      <c r="G22" s="39">
        <f t="shared" si="12"/>
        <v>11825.903</v>
      </c>
      <c r="H22" s="39">
        <f t="shared" si="12"/>
        <v>9253.767</v>
      </c>
      <c r="I22" s="39">
        <f t="shared" si="12"/>
        <v>173030.32929999998</v>
      </c>
      <c r="J22" s="39">
        <f t="shared" si="12"/>
        <v>215955.08699999997</v>
      </c>
      <c r="K22" s="39">
        <f t="shared" si="12"/>
        <v>52153.265999999996</v>
      </c>
      <c r="L22" s="39">
        <f t="shared" si="12"/>
        <v>10446.768</v>
      </c>
      <c r="M22" s="39">
        <f t="shared" si="12"/>
        <v>7123.227</v>
      </c>
      <c r="N22" s="39">
        <f t="shared" si="12"/>
        <v>101646.08100000002</v>
      </c>
      <c r="O22" s="39">
        <f t="shared" si="12"/>
        <v>44585.744999999995</v>
      </c>
      <c r="P22" s="39">
        <f t="shared" si="12"/>
        <v>150908.88999999998</v>
      </c>
      <c r="Q22" s="39">
        <f t="shared" si="12"/>
        <v>35473.138999999996</v>
      </c>
      <c r="R22" s="39">
        <f t="shared" si="12"/>
        <v>4010.092</v>
      </c>
      <c r="S22" s="39">
        <f t="shared" si="12"/>
        <v>3013.7629999999995</v>
      </c>
      <c r="T22" s="39">
        <f t="shared" si="12"/>
        <v>80734.777</v>
      </c>
      <c r="U22" s="39">
        <f t="shared" si="12"/>
        <v>27677.119</v>
      </c>
      <c r="V22" s="39">
        <f t="shared" si="12"/>
        <v>63939.27999999999</v>
      </c>
      <c r="W22" s="39">
        <f t="shared" si="12"/>
        <v>13167.193000000001</v>
      </c>
      <c r="X22" s="39">
        <f t="shared" si="12"/>
        <v>5028.206</v>
      </c>
      <c r="Y22" s="39">
        <f t="shared" si="12"/>
        <v>4390.7660000000005</v>
      </c>
      <c r="Z22" s="39">
        <f t="shared" si="12"/>
        <v>17051.158</v>
      </c>
      <c r="AA22" s="39">
        <f t="shared" si="12"/>
        <v>24301.957</v>
      </c>
      <c r="AB22" s="39">
        <f t="shared" si="12"/>
        <v>1106.9170000000001</v>
      </c>
      <c r="AC22" s="39">
        <f t="shared" si="12"/>
        <v>3512.934</v>
      </c>
      <c r="AD22" s="39">
        <f t="shared" si="12"/>
        <v>1408.47</v>
      </c>
      <c r="AE22" s="39">
        <f t="shared" si="12"/>
        <v>-281.302</v>
      </c>
      <c r="AF22" s="39">
        <f t="shared" si="12"/>
        <v>3860.146</v>
      </c>
      <c r="AG22" s="39">
        <f t="shared" si="12"/>
        <v>-7393.331000000001</v>
      </c>
    </row>
    <row r="23" spans="1:33" ht="11.25" customHeight="1">
      <c r="A23" s="45" t="s">
        <v>3</v>
      </c>
      <c r="B23" s="46"/>
      <c r="C23" s="32">
        <f>SUM(C22,C9)</f>
        <v>212</v>
      </c>
      <c r="D23" s="32">
        <f aca="true" t="shared" si="13" ref="D23:AG23">SUM(D22,D9)</f>
        <v>186</v>
      </c>
      <c r="E23" s="32">
        <f t="shared" si="13"/>
        <v>168</v>
      </c>
      <c r="F23" s="39">
        <f t="shared" si="13"/>
        <v>212882.76880000002</v>
      </c>
      <c r="G23" s="39">
        <f t="shared" si="13"/>
        <v>29418.871</v>
      </c>
      <c r="H23" s="39">
        <f t="shared" si="13"/>
        <v>14970.167</v>
      </c>
      <c r="I23" s="39">
        <f t="shared" si="13"/>
        <v>257271.8068</v>
      </c>
      <c r="J23" s="39">
        <f t="shared" si="13"/>
        <v>315058.642</v>
      </c>
      <c r="K23" s="39">
        <f t="shared" si="13"/>
        <v>77793.51999999999</v>
      </c>
      <c r="L23" s="39">
        <f t="shared" si="13"/>
        <v>24758.84</v>
      </c>
      <c r="M23" s="39">
        <f t="shared" si="13"/>
        <v>11749.409</v>
      </c>
      <c r="N23" s="39">
        <f t="shared" si="13"/>
        <v>139750.21500000003</v>
      </c>
      <c r="O23" s="39">
        <f t="shared" si="13"/>
        <v>61006.657999999996</v>
      </c>
      <c r="P23" s="39">
        <f t="shared" si="13"/>
        <v>228623.42299999998</v>
      </c>
      <c r="Q23" s="39">
        <f t="shared" si="13"/>
        <v>55818.492999999995</v>
      </c>
      <c r="R23" s="39">
        <f t="shared" si="13"/>
        <v>12453.232</v>
      </c>
      <c r="S23" s="39">
        <f t="shared" si="13"/>
        <v>5787.210999999999</v>
      </c>
      <c r="T23" s="39">
        <f t="shared" si="13"/>
        <v>113427.21100000001</v>
      </c>
      <c r="U23" s="39">
        <f t="shared" si="13"/>
        <v>41137.276</v>
      </c>
      <c r="V23" s="39">
        <f t="shared" si="13"/>
        <v>79611.90199999999</v>
      </c>
      <c r="W23" s="39">
        <f t="shared" si="13"/>
        <v>17884.893</v>
      </c>
      <c r="X23" s="39">
        <f t="shared" si="13"/>
        <v>8246.138</v>
      </c>
      <c r="Y23" s="39">
        <f t="shared" si="13"/>
        <v>4813.700000000001</v>
      </c>
      <c r="Z23" s="39">
        <f t="shared" si="13"/>
        <v>22462.858</v>
      </c>
      <c r="AA23" s="39">
        <f t="shared" si="13"/>
        <v>26204.313</v>
      </c>
      <c r="AB23" s="39">
        <f t="shared" si="13"/>
        <v>6823.317</v>
      </c>
      <c r="AC23" s="39">
        <f t="shared" si="13"/>
        <v>4090.134</v>
      </c>
      <c r="AD23" s="39">
        <f t="shared" si="13"/>
        <v>4059.4700000000003</v>
      </c>
      <c r="AE23" s="39">
        <f t="shared" si="13"/>
        <v>1148.498</v>
      </c>
      <c r="AF23" s="39">
        <f t="shared" si="13"/>
        <v>3860.146</v>
      </c>
      <c r="AG23" s="39">
        <f t="shared" si="13"/>
        <v>-6334.9310000000005</v>
      </c>
    </row>
    <row r="24" spans="1:33" ht="12">
      <c r="A24" s="22">
        <v>16</v>
      </c>
      <c r="B24" s="23" t="s">
        <v>4</v>
      </c>
      <c r="C24" s="35">
        <v>1</v>
      </c>
      <c r="D24" s="35"/>
      <c r="E24" s="36"/>
      <c r="F24" s="24"/>
      <c r="G24" s="24"/>
      <c r="H24" s="24"/>
      <c r="I24" s="24">
        <f>SUM(F24:H24)</f>
        <v>0</v>
      </c>
      <c r="J24" s="24">
        <f>SUM(K24:O24)</f>
        <v>0</v>
      </c>
      <c r="K24" s="24">
        <f>Q24+W24+AC24</f>
        <v>0</v>
      </c>
      <c r="L24" s="24">
        <f>R24+X24+AD24</f>
        <v>0</v>
      </c>
      <c r="M24" s="24">
        <f>S24+Y24+AE24</f>
        <v>0</v>
      </c>
      <c r="N24" s="24">
        <f>T24+Z24+AF24</f>
        <v>0</v>
      </c>
      <c r="O24" s="24">
        <f>U24+AA24+AG24</f>
        <v>0</v>
      </c>
      <c r="P24" s="24">
        <f>SUM(Q24:U24)</f>
        <v>0</v>
      </c>
      <c r="Q24" s="37"/>
      <c r="R24" s="37"/>
      <c r="S24" s="37"/>
      <c r="T24" s="37"/>
      <c r="U24" s="37"/>
      <c r="V24" s="37">
        <f>SUM(W24:AA24)</f>
        <v>0</v>
      </c>
      <c r="W24" s="37"/>
      <c r="X24" s="37"/>
      <c r="Y24" s="37"/>
      <c r="Z24" s="37"/>
      <c r="AA24" s="37"/>
      <c r="AB24" s="37">
        <f>SUM(AC24:AG24)</f>
        <v>0</v>
      </c>
      <c r="AC24" s="37"/>
      <c r="AD24" s="37"/>
      <c r="AE24" s="37"/>
      <c r="AF24" s="37"/>
      <c r="AG24" s="37"/>
    </row>
    <row r="25" spans="1:33" ht="22.5" customHeight="1">
      <c r="A25" s="50" t="s">
        <v>5</v>
      </c>
      <c r="B25" s="51"/>
      <c r="C25" s="32">
        <f aca="true" t="shared" si="14" ref="C25:I25">+C23+C24</f>
        <v>213</v>
      </c>
      <c r="D25" s="32">
        <f t="shared" si="14"/>
        <v>186</v>
      </c>
      <c r="E25" s="33">
        <f t="shared" si="14"/>
        <v>168</v>
      </c>
      <c r="F25" s="34">
        <f t="shared" si="14"/>
        <v>212882.76880000002</v>
      </c>
      <c r="G25" s="34">
        <f t="shared" si="14"/>
        <v>29418.871</v>
      </c>
      <c r="H25" s="34">
        <f t="shared" si="14"/>
        <v>14970.167</v>
      </c>
      <c r="I25" s="34">
        <f t="shared" si="14"/>
        <v>257271.8068</v>
      </c>
      <c r="J25" s="34">
        <f aca="true" t="shared" si="15" ref="J25:P25">+J9+J24</f>
        <v>99103.555</v>
      </c>
      <c r="K25" s="34">
        <f t="shared" si="15"/>
        <v>25640.254</v>
      </c>
      <c r="L25" s="34">
        <f t="shared" si="15"/>
        <v>14312.072</v>
      </c>
      <c r="M25" s="34">
        <f t="shared" si="15"/>
        <v>4626.182</v>
      </c>
      <c r="N25" s="34">
        <f t="shared" si="15"/>
        <v>38104.134</v>
      </c>
      <c r="O25" s="34">
        <f t="shared" si="15"/>
        <v>16420.913</v>
      </c>
      <c r="P25" s="34">
        <f t="shared" si="15"/>
        <v>77714.533</v>
      </c>
      <c r="Q25" s="34">
        <f aca="true" t="shared" si="16" ref="Q25:AG25">+Q23+Q24</f>
        <v>55818.492999999995</v>
      </c>
      <c r="R25" s="34">
        <f t="shared" si="16"/>
        <v>12453.232</v>
      </c>
      <c r="S25" s="34">
        <f t="shared" si="16"/>
        <v>5787.210999999999</v>
      </c>
      <c r="T25" s="34">
        <f t="shared" si="16"/>
        <v>113427.21100000001</v>
      </c>
      <c r="U25" s="34">
        <f t="shared" si="16"/>
        <v>41137.276</v>
      </c>
      <c r="V25" s="34">
        <f>+V9+V24</f>
        <v>15672.621999999998</v>
      </c>
      <c r="W25" s="34">
        <f t="shared" si="16"/>
        <v>17884.893</v>
      </c>
      <c r="X25" s="34">
        <f t="shared" si="16"/>
        <v>8246.138</v>
      </c>
      <c r="Y25" s="34">
        <f t="shared" si="16"/>
        <v>4813.700000000001</v>
      </c>
      <c r="Z25" s="34">
        <f t="shared" si="16"/>
        <v>22462.858</v>
      </c>
      <c r="AA25" s="34">
        <f t="shared" si="16"/>
        <v>26204.313</v>
      </c>
      <c r="AB25" s="34">
        <f>+AB9+AB24</f>
        <v>5716.4</v>
      </c>
      <c r="AC25" s="34">
        <f t="shared" si="16"/>
        <v>4090.134</v>
      </c>
      <c r="AD25" s="34">
        <f t="shared" si="16"/>
        <v>4059.4700000000003</v>
      </c>
      <c r="AE25" s="34">
        <f t="shared" si="16"/>
        <v>1148.498</v>
      </c>
      <c r="AF25" s="34">
        <f t="shared" si="16"/>
        <v>3860.146</v>
      </c>
      <c r="AG25" s="34">
        <f t="shared" si="16"/>
        <v>-6334.9310000000005</v>
      </c>
    </row>
    <row r="29" ht="12">
      <c r="F29" s="40"/>
    </row>
  </sheetData>
  <sheetProtection/>
  <mergeCells count="19">
    <mergeCell ref="A25:B25"/>
    <mergeCell ref="A2:O2"/>
    <mergeCell ref="A4:A5"/>
    <mergeCell ref="C4:E4"/>
    <mergeCell ref="D3:K3"/>
    <mergeCell ref="B4:B5"/>
    <mergeCell ref="N1:O1"/>
    <mergeCell ref="A9:B9"/>
    <mergeCell ref="A22:B22"/>
    <mergeCell ref="A23:B23"/>
    <mergeCell ref="J4:J5"/>
    <mergeCell ref="K4:O4"/>
    <mergeCell ref="F4:I4"/>
    <mergeCell ref="AC4:AG4"/>
    <mergeCell ref="P4:P5"/>
    <mergeCell ref="Q4:U4"/>
    <mergeCell ref="V4:V5"/>
    <mergeCell ref="W4:AA4"/>
    <mergeCell ref="AB4:AB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verba</cp:lastModifiedBy>
  <cp:lastPrinted>2015-08-13T07:02:48Z</cp:lastPrinted>
  <dcterms:created xsi:type="dcterms:W3CDTF">2015-07-29T09:52:18Z</dcterms:created>
  <dcterms:modified xsi:type="dcterms:W3CDTF">2015-12-25T12:51:50Z</dcterms:modified>
  <cp:category/>
  <cp:version/>
  <cp:contentType/>
  <cp:contentStatus/>
</cp:coreProperties>
</file>