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2120" windowHeight="9120" activeTab="0"/>
  </bookViews>
  <sheets>
    <sheet name="Ріше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Excel_BuiltIn_Print_Titles_1_1">'[1]Дод 30'!$A$1:$A$65529,'[1]Дод 30'!$3:$7</definedName>
    <definedName name="_2Excel_BuiltIn_Print_Titles_5_1">'[1]Дод 34'!$A$1:$A$65524,'[1]Дод 34'!$6:$7</definedName>
    <definedName name="CREXPORT">#REF!</definedName>
    <definedName name="Excel_BuiltIn_Print_Titles_11">'[1]Дод 30'!$A$1:$A$65529,'[1]Дод 30'!$3:$7</definedName>
    <definedName name="Excel_BuiltIn_Print_Titles_51">'[1]Дод 34'!$A$1:$A$65524,'[1]Дод 34'!$6:$7</definedName>
  </definedNames>
  <calcPr fullCalcOnLoad="1"/>
</workbook>
</file>

<file path=xl/sharedStrings.xml><?xml version="1.0" encoding="utf-8"?>
<sst xmlns="http://schemas.openxmlformats.org/spreadsheetml/2006/main" count="66" uniqueCount="47">
  <si>
    <t>тис.грн.</t>
  </si>
  <si>
    <t xml:space="preserve">Разом по бюджетах міст </t>
  </si>
  <si>
    <t>Обласний бюджет</t>
  </si>
  <si>
    <t>Разом по зведеному бюджету області</t>
  </si>
  <si>
    <t>№</t>
  </si>
  <si>
    <t>оплата праці і нарахування на заробітну плату</t>
  </si>
  <si>
    <t xml:space="preserve">оплата комунальних послуг та енергоносіїв </t>
  </si>
  <si>
    <t>інші захищені видатки</t>
  </si>
  <si>
    <t>інші видатки</t>
  </si>
  <si>
    <t>Всього</t>
  </si>
  <si>
    <t>капітальні видатки</t>
  </si>
  <si>
    <t>в тому числі:</t>
  </si>
  <si>
    <t>Таблиця 3</t>
  </si>
  <si>
    <t xml:space="preserve">в т.ч.  по яких зафіксовано перевиконання дохідної частини ЗФ більш як на 5% </t>
  </si>
  <si>
    <t>м.Лисичанськ</t>
  </si>
  <si>
    <t>м.Рубiжнє</t>
  </si>
  <si>
    <t>м.Сєверодонецьк</t>
  </si>
  <si>
    <t>Бiловодський</t>
  </si>
  <si>
    <t>Бiлокуракiнський</t>
  </si>
  <si>
    <t>Кремінський</t>
  </si>
  <si>
    <t>Маркiвський</t>
  </si>
  <si>
    <t>Міловський</t>
  </si>
  <si>
    <t>Новоайдарський</t>
  </si>
  <si>
    <t>Новопсковський</t>
  </si>
  <si>
    <t>Попаснянський</t>
  </si>
  <si>
    <t>Сватiвський</t>
  </si>
  <si>
    <t>Ст.Луганський</t>
  </si>
  <si>
    <t>Старобiльський</t>
  </si>
  <si>
    <t>Троїцький</t>
  </si>
  <si>
    <r>
      <t xml:space="preserve">Адміністративно-територіальні одиниці 
</t>
    </r>
    <r>
      <rPr>
        <b/>
        <i/>
        <sz val="9"/>
        <rFont val="Arial"/>
        <family val="2"/>
      </rPr>
      <t>(в розрізі міст та районів)</t>
    </r>
  </si>
  <si>
    <t>Інформація про прийняті місцевими радами рішення стосовно розподілу додаткового ресурсу по Луганській області</t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</si>
  <si>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2"/>
        <color indexed="8"/>
        <rFont val="Times New Roman"/>
        <family val="1"/>
      </rPr>
      <t>Понадпланові надходження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</si>
  <si>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>на звітну дату              Вільні залишки</t>
    </r>
  </si>
  <si>
    <r>
      <t xml:space="preserve">Обсяг </t>
    </r>
    <r>
      <rPr>
        <b/>
        <u val="single"/>
        <sz val="14"/>
        <color indexed="8"/>
        <rFont val="Times New Roman"/>
        <family val="1"/>
      </rPr>
      <t>розподіленого</t>
    </r>
    <r>
      <rPr>
        <b/>
        <sz val="12"/>
        <color indexed="8"/>
        <rFont val="Times New Roman"/>
        <family val="1"/>
      </rPr>
      <t xml:space="preserve"> додаткового фінансового ресурсу
</t>
    </r>
    <r>
      <rPr>
        <b/>
        <u val="single"/>
        <sz val="11"/>
        <color indexed="8"/>
        <rFont val="Times New Roman"/>
        <family val="1"/>
      </rPr>
      <t xml:space="preserve">на звітну дату </t>
    </r>
    <r>
      <rPr>
        <b/>
        <u val="single"/>
        <sz val="14"/>
        <color indexed="8"/>
        <rFont val="Times New Roman"/>
        <family val="1"/>
      </rPr>
      <t>перерозподілені</t>
    </r>
  </si>
  <si>
    <r>
      <t>Кількість</t>
    </r>
    <r>
      <rPr>
        <b/>
        <sz val="16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місцевих бюджетів </t>
    </r>
  </si>
  <si>
    <t>Разом по бюджетах районів</t>
  </si>
  <si>
    <t>Бiлокуракинська ОТГ</t>
  </si>
  <si>
    <t>Новопсковська ОТГ</t>
  </si>
  <si>
    <t>Разом по бюджетах ОТГ</t>
  </si>
  <si>
    <t>Разом по бюджетах міст, районів і ОТГ</t>
  </si>
  <si>
    <t>Обсяг розподіленого додаткового фінансового ресурсу
на звітну дату ВСЬОГО</t>
  </si>
  <si>
    <r>
      <t xml:space="preserve">по яких прийнято рішення стосовно розподілу додаткового ресурсу </t>
    </r>
    <r>
      <rPr>
        <b/>
        <u val="single"/>
        <sz val="9"/>
        <color indexed="8"/>
        <rFont val="Arial"/>
        <family val="2"/>
      </rPr>
      <t xml:space="preserve">на звітну дату </t>
    </r>
  </si>
  <si>
    <t>понадпланові надходження</t>
  </si>
  <si>
    <t>нерозподілений обсяг вільного залишку бюджетних коштів</t>
  </si>
  <si>
    <t>перерозподіл видатків із непріоритетних напрямків</t>
  </si>
  <si>
    <t>станом на 19 лютого 2016 року</t>
  </si>
  <si>
    <t>Обсяг додаткового ресурсу загального фонду місцевих бюджетів до розподілу  СТАНОМ НА  19 лютого 2016 РОКУ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</si>
</sst>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_-* #,##0.00\ _р_._-;\-* #,##0.00\ _р_._-;_-* &quot;-&quot;??\ _р_._-;_-@_-"/>
    <numFmt numFmtId="191" formatCode="0.000000"/>
    <numFmt numFmtId="192" formatCode="0.00000"/>
    <numFmt numFmtId="193" formatCode="0.0000"/>
    <numFmt numFmtId="194" formatCode="0.000"/>
    <numFmt numFmtId="195" formatCode="#,##0.000"/>
    <numFmt numFmtId="196" formatCode="#,##0.0_ ;[Red]\-#,##0.0\ "/>
    <numFmt numFmtId="197" formatCode="#,##0.00_ ;[Red]\-#,##0.00\ "/>
    <numFmt numFmtId="198" formatCode="#,##0_ ;[Red]\-#,##0\ 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2"/>
      <name val="UkrainianPragmat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b/>
      <u val="single"/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6" borderId="0" applyNumberFormat="0" applyBorder="0" applyAlignment="0" applyProtection="0"/>
    <xf numFmtId="0" fontId="39" fillId="12" borderId="0" applyNumberFormat="0" applyBorder="0" applyAlignment="0" applyProtection="0"/>
    <xf numFmtId="0" fontId="1" fillId="10" borderId="0" applyNumberFormat="0" applyBorder="0" applyAlignment="0" applyProtection="0"/>
    <xf numFmtId="0" fontId="39" fillId="13" borderId="0" applyNumberFormat="0" applyBorder="0" applyAlignment="0" applyProtection="0"/>
    <xf numFmtId="0" fontId="1" fillId="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0" borderId="0" applyNumberFormat="0" applyBorder="0" applyAlignment="0" applyProtection="0"/>
    <xf numFmtId="0" fontId="39" fillId="19" borderId="0" applyNumberFormat="0" applyBorder="0" applyAlignment="0" applyProtection="0"/>
    <xf numFmtId="0" fontId="1" fillId="6" borderId="0" applyNumberFormat="0" applyBorder="0" applyAlignment="0" applyProtection="0"/>
    <xf numFmtId="0" fontId="39" fillId="20" borderId="0" applyNumberFormat="0" applyBorder="0" applyAlignment="0" applyProtection="0"/>
    <xf numFmtId="0" fontId="3" fillId="10" borderId="0" applyNumberFormat="0" applyBorder="0" applyAlignment="0" applyProtection="0"/>
    <xf numFmtId="0" fontId="40" fillId="21" borderId="0" applyNumberFormat="0" applyBorder="0" applyAlignment="0" applyProtection="0"/>
    <xf numFmtId="0" fontId="3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40" fillId="25" borderId="0" applyNumberFormat="0" applyBorder="0" applyAlignment="0" applyProtection="0"/>
    <xf numFmtId="0" fontId="3" fillId="17" borderId="0" applyNumberFormat="0" applyBorder="0" applyAlignment="0" applyProtection="0"/>
    <xf numFmtId="0" fontId="40" fillId="26" borderId="0" applyNumberFormat="0" applyBorder="0" applyAlignment="0" applyProtection="0"/>
    <xf numFmtId="0" fontId="3" fillId="10" borderId="0" applyNumberFormat="0" applyBorder="0" applyAlignment="0" applyProtection="0"/>
    <xf numFmtId="0" fontId="40" fillId="27" borderId="0" applyNumberFormat="0" applyBorder="0" applyAlignment="0" applyProtection="0"/>
    <xf numFmtId="0" fontId="3" fillId="4" borderId="0" applyNumberFormat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4" fillId="15" borderId="2" applyNumberFormat="0" applyAlignment="0" applyProtection="0"/>
    <xf numFmtId="0" fontId="5" fillId="40" borderId="3" applyNumberFormat="0" applyAlignment="0" applyProtection="0"/>
    <xf numFmtId="0" fontId="6" fillId="40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4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9" fillId="0" borderId="0">
      <alignment/>
      <protection/>
    </xf>
    <xf numFmtId="0" fontId="46" fillId="0" borderId="7" applyNumberFormat="0" applyFill="0" applyAlignment="0" applyProtection="0"/>
    <xf numFmtId="0" fontId="7" fillId="0" borderId="8" applyNumberFormat="0" applyFill="0" applyAlignment="0" applyProtection="0"/>
    <xf numFmtId="0" fontId="47" fillId="42" borderId="9" applyNumberFormat="0" applyAlignment="0" applyProtection="0"/>
    <xf numFmtId="0" fontId="8" fillId="43" borderId="10" applyNumberFormat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49" fillId="44" borderId="1" applyNumberFormat="0" applyAlignment="0" applyProtection="0"/>
    <xf numFmtId="0" fontId="0" fillId="0" borderId="0">
      <alignment/>
      <protection/>
    </xf>
    <xf numFmtId="0" fontId="50" fillId="0" borderId="11" applyNumberFormat="0" applyFill="0" applyAlignment="0" applyProtection="0"/>
    <xf numFmtId="0" fontId="11" fillId="45" borderId="0" applyNumberFormat="0" applyBorder="0" applyAlignment="0" applyProtection="0"/>
    <xf numFmtId="0" fontId="51" fillId="46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6" borderId="12" applyNumberFormat="0" applyFont="0" applyAlignment="0" applyProtection="0"/>
    <xf numFmtId="0" fontId="1" fillId="47" borderId="13" applyNumberFormat="0" applyFont="0" applyAlignment="0" applyProtection="0"/>
    <xf numFmtId="9" fontId="1" fillId="0" borderId="0" applyFont="0" applyFill="0" applyBorder="0" applyAlignment="0" applyProtection="0"/>
    <xf numFmtId="0" fontId="52" fillId="44" borderId="14" applyNumberFormat="0" applyAlignment="0" applyProtection="0"/>
    <xf numFmtId="0" fontId="13" fillId="0" borderId="15" applyNumberFormat="0" applyFill="0" applyAlignment="0" applyProtection="0"/>
    <xf numFmtId="0" fontId="53" fillId="48" borderId="0" applyNumberFormat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0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0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76" applyFo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49" fontId="19" fillId="0" borderId="16" xfId="76" applyNumberFormat="1" applyFont="1" applyBorder="1" applyAlignment="1" applyProtection="1">
      <alignment horizontal="right"/>
      <protection locked="0"/>
    </xf>
    <xf numFmtId="0" fontId="19" fillId="15" borderId="17" xfId="76" applyFont="1" applyFill="1" applyBorder="1" applyAlignment="1" applyProtection="1">
      <alignment horizontal="center" vertical="center" wrapText="1"/>
      <protection locked="0"/>
    </xf>
    <xf numFmtId="0" fontId="19" fillId="15" borderId="18" xfId="76" applyFont="1" applyFill="1" applyBorder="1" applyAlignment="1" applyProtection="1">
      <alignment horizontal="center" vertical="center" wrapText="1"/>
      <protection locked="0"/>
    </xf>
    <xf numFmtId="0" fontId="19" fillId="0" borderId="17" xfId="76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49" borderId="18" xfId="0" applyFont="1" applyFill="1" applyBorder="1" applyAlignment="1" applyProtection="1">
      <alignment horizontal="center" vertical="center" wrapText="1"/>
      <protection locked="0"/>
    </xf>
    <xf numFmtId="0" fontId="29" fillId="0" borderId="18" xfId="85" applyFont="1" applyFill="1" applyBorder="1" applyAlignment="1" applyProtection="1">
      <alignment horizontal="center" vertical="center" wrapText="1"/>
      <protection locked="0"/>
    </xf>
    <xf numFmtId="0" fontId="25" fillId="0" borderId="18" xfId="85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/>
      <protection locked="0"/>
    </xf>
    <xf numFmtId="196" fontId="18" fillId="0" borderId="17" xfId="76" applyNumberFormat="1" applyFont="1" applyBorder="1" applyAlignment="1" applyProtection="1">
      <alignment horizontal="right"/>
      <protection locked="0"/>
    </xf>
    <xf numFmtId="0" fontId="22" fillId="0" borderId="19" xfId="0" applyFont="1" applyFill="1" applyBorder="1" applyAlignment="1" applyProtection="1">
      <alignment horizontal="center"/>
      <protection locked="0"/>
    </xf>
    <xf numFmtId="0" fontId="22" fillId="0" borderId="19" xfId="0" applyFont="1" applyFill="1" applyBorder="1" applyAlignment="1" applyProtection="1">
      <alignment/>
      <protection locked="0"/>
    </xf>
    <xf numFmtId="196" fontId="18" fillId="0" borderId="19" xfId="76" applyNumberFormat="1" applyFont="1" applyBorder="1" applyAlignment="1" applyProtection="1">
      <alignment horizontal="right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/>
      <protection locked="0"/>
    </xf>
    <xf numFmtId="0" fontId="22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9" xfId="52" applyFont="1" applyFill="1" applyBorder="1" applyAlignment="1" applyProtection="1">
      <alignment horizontal="left" vertical="center"/>
      <protection locked="0"/>
    </xf>
    <xf numFmtId="0" fontId="22" fillId="0" borderId="20" xfId="52" applyFont="1" applyFill="1" applyBorder="1" applyAlignment="1" applyProtection="1">
      <alignment horizontal="left" vertic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/>
      <protection locked="0"/>
    </xf>
    <xf numFmtId="196" fontId="18" fillId="0" borderId="18" xfId="76" applyNumberFormat="1" applyFont="1" applyBorder="1" applyAlignment="1" applyProtection="1">
      <alignment horizontal="right"/>
      <protection locked="0"/>
    </xf>
    <xf numFmtId="3" fontId="18" fillId="0" borderId="17" xfId="76" applyNumberFormat="1" applyFont="1" applyBorder="1" applyAlignment="1" applyProtection="1">
      <alignment horizontal="right"/>
      <protection/>
    </xf>
    <xf numFmtId="3" fontId="18" fillId="0" borderId="17" xfId="76" applyNumberFormat="1" applyFont="1" applyBorder="1" applyAlignment="1" applyProtection="1">
      <alignment horizontal="right"/>
      <protection locked="0"/>
    </xf>
    <xf numFmtId="3" fontId="18" fillId="0" borderId="19" xfId="76" applyNumberFormat="1" applyFont="1" applyBorder="1" applyAlignment="1" applyProtection="1">
      <alignment horizontal="right"/>
      <protection/>
    </xf>
    <xf numFmtId="3" fontId="18" fillId="0" borderId="19" xfId="76" applyNumberFormat="1" applyFont="1" applyBorder="1" applyAlignment="1" applyProtection="1">
      <alignment horizontal="right"/>
      <protection locked="0"/>
    </xf>
    <xf numFmtId="3" fontId="18" fillId="0" borderId="20" xfId="76" applyNumberFormat="1" applyFont="1" applyBorder="1" applyAlignment="1" applyProtection="1">
      <alignment horizontal="right"/>
      <protection/>
    </xf>
    <xf numFmtId="3" fontId="18" fillId="0" borderId="20" xfId="76" applyNumberFormat="1" applyFont="1" applyBorder="1" applyAlignment="1" applyProtection="1">
      <alignment horizontal="right"/>
      <protection locked="0"/>
    </xf>
    <xf numFmtId="196" fontId="18" fillId="0" borderId="20" xfId="76" applyNumberFormat="1" applyFont="1" applyBorder="1" applyAlignment="1" applyProtection="1">
      <alignment horizontal="right"/>
      <protection locked="0"/>
    </xf>
    <xf numFmtId="3" fontId="19" fillId="50" borderId="18" xfId="76" applyNumberFormat="1" applyFont="1" applyFill="1" applyBorder="1" applyAlignment="1" applyProtection="1">
      <alignment horizontal="right"/>
      <protection/>
    </xf>
    <xf numFmtId="3" fontId="19" fillId="50" borderId="18" xfId="76" applyNumberFormat="1" applyFont="1" applyFill="1" applyBorder="1" applyAlignment="1" applyProtection="1">
      <alignment horizontal="right"/>
      <protection locked="0"/>
    </xf>
    <xf numFmtId="196" fontId="19" fillId="50" borderId="18" xfId="76" applyNumberFormat="1" applyFont="1" applyFill="1" applyBorder="1" applyAlignment="1" applyProtection="1">
      <alignment horizontal="right"/>
      <protection locked="0"/>
    </xf>
    <xf numFmtId="3" fontId="18" fillId="0" borderId="18" xfId="76" applyNumberFormat="1" applyFont="1" applyBorder="1" applyAlignment="1" applyProtection="1">
      <alignment horizontal="right"/>
      <protection/>
    </xf>
    <xf numFmtId="3" fontId="18" fillId="0" borderId="18" xfId="76" applyNumberFormat="1" applyFont="1" applyBorder="1" applyAlignment="1" applyProtection="1">
      <alignment horizontal="right"/>
      <protection locked="0"/>
    </xf>
    <xf numFmtId="196" fontId="18" fillId="0" borderId="17" xfId="76" applyNumberFormat="1" applyFont="1" applyBorder="1" applyAlignment="1" applyProtection="1">
      <alignment horizontal="right"/>
      <protection/>
    </xf>
    <xf numFmtId="0" fontId="25" fillId="0" borderId="18" xfId="76" applyFont="1" applyBorder="1" applyAlignment="1" applyProtection="1">
      <alignment horizontal="center" vertical="center" wrapText="1"/>
      <protection locked="0"/>
    </xf>
    <xf numFmtId="0" fontId="25" fillId="50" borderId="18" xfId="76" applyFont="1" applyFill="1" applyBorder="1" applyAlignment="1" applyProtection="1">
      <alignment horizontal="center" vertical="center" wrapText="1"/>
      <protection locked="0"/>
    </xf>
    <xf numFmtId="0" fontId="19" fillId="0" borderId="0" xfId="76" applyFont="1" applyAlignment="1" applyProtection="1">
      <alignment horizontal="center" vertical="center"/>
      <protection locked="0"/>
    </xf>
    <xf numFmtId="0" fontId="21" fillId="50" borderId="18" xfId="0" applyFont="1" applyFill="1" applyBorder="1" applyAlignment="1" applyProtection="1">
      <alignment horizontal="left"/>
      <protection locked="0"/>
    </xf>
    <xf numFmtId="0" fontId="21" fillId="50" borderId="21" xfId="0" applyFont="1" applyFill="1" applyBorder="1" applyAlignment="1" applyProtection="1">
      <alignment horizontal="left" vertical="center" wrapText="1"/>
      <protection locked="0"/>
    </xf>
    <xf numFmtId="0" fontId="21" fillId="50" borderId="22" xfId="0" applyFont="1" applyFill="1" applyBorder="1" applyAlignment="1" applyProtection="1">
      <alignment horizontal="left" vertical="center" wrapText="1"/>
      <protection locked="0"/>
    </xf>
    <xf numFmtId="0" fontId="19" fillId="49" borderId="21" xfId="76" applyFont="1" applyFill="1" applyBorder="1" applyAlignment="1" applyProtection="1">
      <alignment horizontal="center" vertical="center" wrapText="1"/>
      <protection locked="0"/>
    </xf>
    <xf numFmtId="0" fontId="19" fillId="49" borderId="23" xfId="76" applyFont="1" applyFill="1" applyBorder="1" applyAlignment="1" applyProtection="1">
      <alignment horizontal="center" vertical="center" wrapText="1"/>
      <protection locked="0"/>
    </xf>
    <xf numFmtId="0" fontId="19" fillId="49" borderId="22" xfId="76" applyFont="1" applyFill="1" applyBorder="1" applyAlignment="1" applyProtection="1">
      <alignment horizontal="center" vertical="center" wrapText="1"/>
      <protection locked="0"/>
    </xf>
    <xf numFmtId="0" fontId="21" fillId="50" borderId="21" xfId="0" applyFont="1" applyFill="1" applyBorder="1" applyAlignment="1" applyProtection="1">
      <alignment horizontal="left" wrapText="1"/>
      <protection locked="0"/>
    </xf>
    <xf numFmtId="0" fontId="21" fillId="50" borderId="2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76" applyFont="1" applyBorder="1" applyAlignment="1" applyProtection="1">
      <alignment horizontal="center" vertical="center" wrapText="1"/>
      <protection locked="0"/>
    </xf>
    <xf numFmtId="0" fontId="19" fillId="0" borderId="23" xfId="76" applyFont="1" applyBorder="1" applyAlignment="1" applyProtection="1">
      <alignment horizontal="center" vertical="center" wrapText="1"/>
      <protection locked="0"/>
    </xf>
    <xf numFmtId="0" fontId="19" fillId="0" borderId="22" xfId="76" applyFont="1" applyBorder="1" applyAlignment="1" applyProtection="1">
      <alignment horizontal="center" vertical="center" wrapText="1"/>
      <protection locked="0"/>
    </xf>
    <xf numFmtId="0" fontId="24" fillId="0" borderId="16" xfId="76" applyFont="1" applyBorder="1" applyAlignment="1" applyProtection="1">
      <alignment horizontal="center" vertical="top"/>
      <protection locked="0"/>
    </xf>
  </cellXfs>
  <cellStyles count="9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Видатки 01.12.2006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передження" xfId="97"/>
    <cellStyle name="Текст пояснення" xfId="98"/>
    <cellStyle name="Текст предупреждения" xfId="99"/>
    <cellStyle name="Тысячи [0]_Розподіл (2)" xfId="100"/>
    <cellStyle name="Тысячи_бюджет 1998 по клас.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2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100.100\mail\1\&#1052;&#1086;&#1080;%20&#1076;&#1086;&#1082;&#1091;&#1084;&#1077;&#1085;&#1090;&#1099;\&#1042;&#1080;&#1076;&#1072;&#1090;&#1082;&#1080;\&#1056;&#1110;&#1095;&#1085;&#1080;&#1081;%20&#1079;&#1074;&#1110;&#1090;%202013\&#1044;&#1086;&#1076;&#1072;&#1090;&#1082;&#108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2_Dod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UT\ZVIRKA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2_Dod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12_Dod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(дох)"/>
      <sheetName val="2 (дох)"/>
      <sheetName val="3 (пільг)"/>
      <sheetName val="4 (депозит)"/>
      <sheetName val="5 (програми)"/>
      <sheetName val="6 (субвенц з мб)"/>
      <sheetName val="7(енерго)"/>
      <sheetName val="8 (проїзд)"/>
      <sheetName val="9 (трансферти)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іш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G28"/>
  <sheetViews>
    <sheetView showZeros="0" tabSelected="1" zoomScale="85" zoomScaleNormal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8.875" defaultRowHeight="12.75" outlineLevelCol="1"/>
  <cols>
    <col min="1" max="1" width="7.625" style="1" customWidth="1"/>
    <col min="2" max="2" width="24.375" style="1" customWidth="1"/>
    <col min="3" max="3" width="14.75390625" style="1" customWidth="1"/>
    <col min="4" max="4" width="14.875" style="1" customWidth="1"/>
    <col min="5" max="8" width="19.75390625" style="1" customWidth="1"/>
    <col min="9" max="9" width="17.25390625" style="1" customWidth="1"/>
    <col min="10" max="10" width="16.875" style="1" customWidth="1"/>
    <col min="11" max="11" width="18.375" style="1" customWidth="1"/>
    <col min="12" max="12" width="16.75390625" style="1" customWidth="1"/>
    <col min="13" max="15" width="13.25390625" style="1" customWidth="1"/>
    <col min="16" max="16" width="16.875" style="1" hidden="1" customWidth="1" outlineLevel="1"/>
    <col min="17" max="17" width="18.375" style="1" hidden="1" customWidth="1" outlineLevel="1"/>
    <col min="18" max="18" width="16.75390625" style="1" hidden="1" customWidth="1" outlineLevel="1"/>
    <col min="19" max="21" width="13.25390625" style="1" hidden="1" customWidth="1" outlineLevel="1"/>
    <col min="22" max="22" width="16.875" style="1" hidden="1" customWidth="1" outlineLevel="1"/>
    <col min="23" max="23" width="18.375" style="1" hidden="1" customWidth="1" outlineLevel="1"/>
    <col min="24" max="24" width="16.75390625" style="1" hidden="1" customWidth="1" outlineLevel="1"/>
    <col min="25" max="27" width="13.25390625" style="1" hidden="1" customWidth="1" outlineLevel="1"/>
    <col min="28" max="28" width="16.875" style="1" hidden="1" customWidth="1" outlineLevel="1"/>
    <col min="29" max="29" width="18.375" style="1" hidden="1" customWidth="1" outlineLevel="1"/>
    <col min="30" max="30" width="16.75390625" style="1" hidden="1" customWidth="1" outlineLevel="1"/>
    <col min="31" max="33" width="13.25390625" style="1" hidden="1" customWidth="1" outlineLevel="1"/>
    <col min="34" max="34" width="8.875" style="1" customWidth="1" collapsed="1"/>
    <col min="35" max="16384" width="8.875" style="1" customWidth="1"/>
  </cols>
  <sheetData>
    <row r="1" spans="14:15" ht="39" customHeight="1">
      <c r="N1" s="40" t="s">
        <v>12</v>
      </c>
      <c r="O1" s="40"/>
    </row>
    <row r="2" spans="1:17" ht="38.2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2"/>
      <c r="Q2" s="2"/>
    </row>
    <row r="3" spans="4:15" ht="30" customHeight="1">
      <c r="D3" s="54" t="s">
        <v>45</v>
      </c>
      <c r="E3" s="54"/>
      <c r="F3" s="54"/>
      <c r="G3" s="54"/>
      <c r="H3" s="54"/>
      <c r="I3" s="54"/>
      <c r="J3" s="54"/>
      <c r="K3" s="54"/>
      <c r="O3" s="3" t="s">
        <v>0</v>
      </c>
    </row>
    <row r="4" spans="1:33" ht="27.75" customHeight="1">
      <c r="A4" s="50" t="s">
        <v>4</v>
      </c>
      <c r="B4" s="50" t="s">
        <v>29</v>
      </c>
      <c r="C4" s="51" t="s">
        <v>34</v>
      </c>
      <c r="D4" s="52"/>
      <c r="E4" s="53"/>
      <c r="F4" s="44" t="s">
        <v>46</v>
      </c>
      <c r="G4" s="45"/>
      <c r="H4" s="45"/>
      <c r="I4" s="46"/>
      <c r="J4" s="39" t="s">
        <v>40</v>
      </c>
      <c r="K4" s="38" t="s">
        <v>11</v>
      </c>
      <c r="L4" s="38"/>
      <c r="M4" s="38"/>
      <c r="N4" s="38"/>
      <c r="O4" s="38"/>
      <c r="P4" s="39" t="s">
        <v>31</v>
      </c>
      <c r="Q4" s="38" t="s">
        <v>11</v>
      </c>
      <c r="R4" s="38"/>
      <c r="S4" s="38"/>
      <c r="T4" s="38"/>
      <c r="U4" s="38"/>
      <c r="V4" s="39" t="s">
        <v>32</v>
      </c>
      <c r="W4" s="38" t="s">
        <v>11</v>
      </c>
      <c r="X4" s="38"/>
      <c r="Y4" s="38"/>
      <c r="Z4" s="38"/>
      <c r="AA4" s="38"/>
      <c r="AB4" s="39" t="s">
        <v>33</v>
      </c>
      <c r="AC4" s="38" t="s">
        <v>11</v>
      </c>
      <c r="AD4" s="38"/>
      <c r="AE4" s="38"/>
      <c r="AF4" s="38"/>
      <c r="AG4" s="38"/>
    </row>
    <row r="5" spans="1:33" ht="144.75" customHeight="1">
      <c r="A5" s="50"/>
      <c r="B5" s="50"/>
      <c r="C5" s="4" t="s">
        <v>9</v>
      </c>
      <c r="D5" s="5" t="s">
        <v>13</v>
      </c>
      <c r="E5" s="6" t="s">
        <v>41</v>
      </c>
      <c r="F5" s="7" t="s">
        <v>42</v>
      </c>
      <c r="G5" s="7" t="s">
        <v>43</v>
      </c>
      <c r="H5" s="7" t="s">
        <v>44</v>
      </c>
      <c r="I5" s="8" t="s">
        <v>9</v>
      </c>
      <c r="J5" s="39"/>
      <c r="K5" s="9" t="s">
        <v>5</v>
      </c>
      <c r="L5" s="10" t="s">
        <v>6</v>
      </c>
      <c r="M5" s="10" t="s">
        <v>7</v>
      </c>
      <c r="N5" s="10" t="s">
        <v>10</v>
      </c>
      <c r="O5" s="10" t="s">
        <v>8</v>
      </c>
      <c r="P5" s="39"/>
      <c r="Q5" s="9" t="s">
        <v>5</v>
      </c>
      <c r="R5" s="10" t="s">
        <v>6</v>
      </c>
      <c r="S5" s="10" t="s">
        <v>7</v>
      </c>
      <c r="T5" s="10" t="s">
        <v>10</v>
      </c>
      <c r="U5" s="10" t="s">
        <v>8</v>
      </c>
      <c r="V5" s="39"/>
      <c r="W5" s="9" t="s">
        <v>5</v>
      </c>
      <c r="X5" s="10" t="s">
        <v>6</v>
      </c>
      <c r="Y5" s="10" t="s">
        <v>7</v>
      </c>
      <c r="Z5" s="10" t="s">
        <v>10</v>
      </c>
      <c r="AA5" s="10" t="s">
        <v>8</v>
      </c>
      <c r="AB5" s="39"/>
      <c r="AC5" s="9" t="s">
        <v>5</v>
      </c>
      <c r="AD5" s="10" t="s">
        <v>6</v>
      </c>
      <c r="AE5" s="10" t="s">
        <v>7</v>
      </c>
      <c r="AF5" s="10" t="s">
        <v>10</v>
      </c>
      <c r="AG5" s="10" t="s">
        <v>8</v>
      </c>
    </row>
    <row r="6" spans="1:33" ht="12">
      <c r="A6" s="11">
        <v>1</v>
      </c>
      <c r="B6" s="12" t="s">
        <v>14</v>
      </c>
      <c r="C6" s="25">
        <v>3</v>
      </c>
      <c r="D6" s="27">
        <v>2</v>
      </c>
      <c r="E6" s="28">
        <v>0</v>
      </c>
      <c r="F6" s="37">
        <v>0</v>
      </c>
      <c r="G6" s="37">
        <v>51053.2</v>
      </c>
      <c r="H6" s="37">
        <v>26623.596</v>
      </c>
      <c r="I6" s="13">
        <f>SUM(F6:H6)</f>
        <v>77676.796</v>
      </c>
      <c r="J6" s="13">
        <f>SUM(K6:O6)</f>
        <v>0.023000000001047738</v>
      </c>
      <c r="K6" s="13">
        <f aca="true" t="shared" si="0" ref="K6:O8">Q6+W6+AC6</f>
        <v>14266.222</v>
      </c>
      <c r="L6" s="13">
        <f t="shared" si="0"/>
        <v>6680.697</v>
      </c>
      <c r="M6" s="13">
        <f t="shared" si="0"/>
        <v>5676.7</v>
      </c>
      <c r="N6" s="13">
        <f t="shared" si="0"/>
        <v>0</v>
      </c>
      <c r="O6" s="13">
        <f t="shared" si="0"/>
        <v>-26623.596</v>
      </c>
      <c r="P6" s="13">
        <f>SUM(Q6:U6)</f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16">
        <f>SUM(W6:AA6)</f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16">
        <f>SUM(AC6:AG6)</f>
        <v>0.023000000001047738</v>
      </c>
      <c r="AC6" s="37">
        <v>14266.222</v>
      </c>
      <c r="AD6" s="37">
        <v>6680.697</v>
      </c>
      <c r="AE6" s="37">
        <v>5676.7</v>
      </c>
      <c r="AF6" s="37">
        <v>0</v>
      </c>
      <c r="AG6" s="37">
        <v>-26623.596</v>
      </c>
    </row>
    <row r="7" spans="1:33" ht="12">
      <c r="A7" s="14">
        <v>2</v>
      </c>
      <c r="B7" s="15" t="s">
        <v>15</v>
      </c>
      <c r="C7" s="27">
        <v>1</v>
      </c>
      <c r="D7" s="27">
        <v>0</v>
      </c>
      <c r="E7" s="28">
        <v>0</v>
      </c>
      <c r="F7" s="16">
        <v>0</v>
      </c>
      <c r="G7" s="16">
        <v>9516.310109999999</v>
      </c>
      <c r="H7" s="16">
        <v>0</v>
      </c>
      <c r="I7" s="16">
        <f>SUM(F7:H7)</f>
        <v>9516.310109999999</v>
      </c>
      <c r="J7" s="16">
        <f>SUM(K7:O7)</f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0</v>
      </c>
      <c r="P7" s="16">
        <f>SUM(Q7:U7)</f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f>SUM(W7:AA7)</f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f>SUM(AC7:AG7)</f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</row>
    <row r="8" spans="1:33" ht="12">
      <c r="A8" s="17">
        <v>3</v>
      </c>
      <c r="B8" s="18" t="s">
        <v>16</v>
      </c>
      <c r="C8" s="29">
        <v>3</v>
      </c>
      <c r="D8" s="29">
        <v>0</v>
      </c>
      <c r="E8" s="30">
        <v>0</v>
      </c>
      <c r="F8" s="31">
        <v>0</v>
      </c>
      <c r="G8" s="31">
        <v>117685</v>
      </c>
      <c r="H8" s="31">
        <v>0</v>
      </c>
      <c r="I8" s="31">
        <f>SUM(F8:H8)</f>
        <v>117685</v>
      </c>
      <c r="J8" s="31">
        <f>SUM(K8:O8)</f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>SUM(Q8:U8)</f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f>SUM(W8:AA8)</f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f>SUM(AC8:AG8)</f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</row>
    <row r="9" spans="1:33" ht="12">
      <c r="A9" s="41" t="s">
        <v>1</v>
      </c>
      <c r="B9" s="41"/>
      <c r="C9" s="32">
        <f>SUM(C6:C8)</f>
        <v>7</v>
      </c>
      <c r="D9" s="32">
        <f aca="true" t="shared" si="1" ref="D9:P9">SUM(D6:D8)</f>
        <v>2</v>
      </c>
      <c r="E9" s="33">
        <f t="shared" si="1"/>
        <v>0</v>
      </c>
      <c r="F9" s="34">
        <f t="shared" si="1"/>
        <v>0</v>
      </c>
      <c r="G9" s="34">
        <f>SUM(G6:G8)</f>
        <v>178254.51011</v>
      </c>
      <c r="H9" s="34">
        <f>SUM(H6:H8)</f>
        <v>26623.596</v>
      </c>
      <c r="I9" s="34">
        <f t="shared" si="1"/>
        <v>204878.10611</v>
      </c>
      <c r="J9" s="34">
        <f t="shared" si="1"/>
        <v>0.023000000001047738</v>
      </c>
      <c r="K9" s="34">
        <f t="shared" si="1"/>
        <v>14266.222</v>
      </c>
      <c r="L9" s="34">
        <f t="shared" si="1"/>
        <v>6680.697</v>
      </c>
      <c r="M9" s="34">
        <f t="shared" si="1"/>
        <v>5676.7</v>
      </c>
      <c r="N9" s="34">
        <f t="shared" si="1"/>
        <v>0</v>
      </c>
      <c r="O9" s="34">
        <f t="shared" si="1"/>
        <v>-26623.596</v>
      </c>
      <c r="P9" s="34">
        <f t="shared" si="1"/>
        <v>0</v>
      </c>
      <c r="Q9" s="34">
        <f aca="true" t="shared" si="2" ref="Q9:AG9">SUM(Q6:Q8)</f>
        <v>0</v>
      </c>
      <c r="R9" s="34">
        <f t="shared" si="2"/>
        <v>0</v>
      </c>
      <c r="S9" s="34">
        <f t="shared" si="2"/>
        <v>0</v>
      </c>
      <c r="T9" s="34">
        <f t="shared" si="2"/>
        <v>0</v>
      </c>
      <c r="U9" s="34">
        <f t="shared" si="2"/>
        <v>0</v>
      </c>
      <c r="V9" s="34">
        <f t="shared" si="2"/>
        <v>0</v>
      </c>
      <c r="W9" s="34">
        <f t="shared" si="2"/>
        <v>0</v>
      </c>
      <c r="X9" s="34">
        <f t="shared" si="2"/>
        <v>0</v>
      </c>
      <c r="Y9" s="34">
        <f t="shared" si="2"/>
        <v>0</v>
      </c>
      <c r="Z9" s="34">
        <f t="shared" si="2"/>
        <v>0</v>
      </c>
      <c r="AA9" s="34">
        <f t="shared" si="2"/>
        <v>0</v>
      </c>
      <c r="AB9" s="34">
        <f t="shared" si="2"/>
        <v>0.023000000001047738</v>
      </c>
      <c r="AC9" s="34">
        <f t="shared" si="2"/>
        <v>14266.222</v>
      </c>
      <c r="AD9" s="34">
        <f t="shared" si="2"/>
        <v>6680.697</v>
      </c>
      <c r="AE9" s="34">
        <f t="shared" si="2"/>
        <v>5676.7</v>
      </c>
      <c r="AF9" s="34">
        <f t="shared" si="2"/>
        <v>0</v>
      </c>
      <c r="AG9" s="34">
        <f t="shared" si="2"/>
        <v>-26623.596</v>
      </c>
    </row>
    <row r="10" spans="1:33" ht="12">
      <c r="A10" s="11">
        <v>4</v>
      </c>
      <c r="B10" s="19" t="s">
        <v>17</v>
      </c>
      <c r="C10" s="25">
        <v>15</v>
      </c>
      <c r="D10" s="25">
        <v>0</v>
      </c>
      <c r="E10" s="26">
        <v>14</v>
      </c>
      <c r="F10" s="13">
        <v>0</v>
      </c>
      <c r="G10" s="13">
        <v>19129.889</v>
      </c>
      <c r="H10" s="13">
        <v>151.6</v>
      </c>
      <c r="I10" s="13">
        <f aca="true" t="shared" si="3" ref="I10:I21">SUM(F10:H10)</f>
        <v>19281.488999999998</v>
      </c>
      <c r="J10" s="13">
        <f aca="true" t="shared" si="4" ref="J10:J21">SUM(K10:O10)</f>
        <v>2266.14</v>
      </c>
      <c r="K10" s="13">
        <f aca="true" t="shared" si="5" ref="K10:K21">Q10+W10+AC10</f>
        <v>937.252</v>
      </c>
      <c r="L10" s="13">
        <f aca="true" t="shared" si="6" ref="L10:L21">R10+X10+AD10</f>
        <v>106.99499999999999</v>
      </c>
      <c r="M10" s="13">
        <f aca="true" t="shared" si="7" ref="M10:M21">S10+Y10+AE10</f>
        <v>45.8</v>
      </c>
      <c r="N10" s="13">
        <f aca="true" t="shared" si="8" ref="N10:N21">T10+Z10+AF10</f>
        <v>615.966</v>
      </c>
      <c r="O10" s="13">
        <f aca="true" t="shared" si="9" ref="O10:O21">U10+AA10+AG10</f>
        <v>560.127</v>
      </c>
      <c r="P10" s="13">
        <f aca="true" t="shared" si="10" ref="P10:P21">SUM(Q10:U10)</f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f aca="true" t="shared" si="11" ref="V10:V21">SUM(W10:AA10)</f>
        <v>2266.14</v>
      </c>
      <c r="W10" s="13">
        <v>959.88</v>
      </c>
      <c r="X10" s="13">
        <v>112.21</v>
      </c>
      <c r="Y10" s="13">
        <v>45.8</v>
      </c>
      <c r="Z10" s="13">
        <v>464.37</v>
      </c>
      <c r="AA10" s="13">
        <v>683.88</v>
      </c>
      <c r="AB10" s="13">
        <f aca="true" t="shared" si="12" ref="AB10:AB21">SUM(AC10:AG10)</f>
        <v>0</v>
      </c>
      <c r="AC10" s="13">
        <v>-22.628</v>
      </c>
      <c r="AD10" s="13">
        <v>-5.215</v>
      </c>
      <c r="AE10" s="13">
        <v>0</v>
      </c>
      <c r="AF10" s="13">
        <v>151.596</v>
      </c>
      <c r="AG10" s="13">
        <v>-123.75300000000001</v>
      </c>
    </row>
    <row r="11" spans="1:33" ht="12">
      <c r="A11" s="14">
        <v>5</v>
      </c>
      <c r="B11" s="20" t="s">
        <v>18</v>
      </c>
      <c r="C11" s="27">
        <v>8</v>
      </c>
      <c r="D11" s="27">
        <v>0</v>
      </c>
      <c r="E11" s="28">
        <v>0</v>
      </c>
      <c r="F11" s="16">
        <v>0</v>
      </c>
      <c r="G11" s="16">
        <v>8739.21222</v>
      </c>
      <c r="H11" s="16">
        <v>0</v>
      </c>
      <c r="I11" s="16">
        <f t="shared" si="3"/>
        <v>8739.21222</v>
      </c>
      <c r="J11" s="16">
        <f t="shared" si="4"/>
        <v>0</v>
      </c>
      <c r="K11" s="16">
        <f t="shared" si="5"/>
        <v>0</v>
      </c>
      <c r="L11" s="16">
        <f t="shared" si="6"/>
        <v>0</v>
      </c>
      <c r="M11" s="16">
        <f t="shared" si="7"/>
        <v>0</v>
      </c>
      <c r="N11" s="16">
        <f t="shared" si="8"/>
        <v>0</v>
      </c>
      <c r="O11" s="16">
        <f t="shared" si="9"/>
        <v>0</v>
      </c>
      <c r="P11" s="16">
        <f t="shared" si="10"/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11"/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f t="shared" si="12"/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</row>
    <row r="12" spans="1:33" ht="12">
      <c r="A12" s="14">
        <v>6</v>
      </c>
      <c r="B12" s="20" t="s">
        <v>19</v>
      </c>
      <c r="C12" s="27">
        <v>19</v>
      </c>
      <c r="D12" s="27">
        <v>13</v>
      </c>
      <c r="E12" s="28">
        <v>0</v>
      </c>
      <c r="F12" s="16">
        <v>0</v>
      </c>
      <c r="G12" s="16">
        <v>23207.549</v>
      </c>
      <c r="H12" s="16">
        <v>2892.962</v>
      </c>
      <c r="I12" s="16">
        <f t="shared" si="3"/>
        <v>26100.511</v>
      </c>
      <c r="J12" s="16">
        <f t="shared" si="4"/>
        <v>889.3859999999997</v>
      </c>
      <c r="K12" s="16">
        <f t="shared" si="5"/>
        <v>-2799.98</v>
      </c>
      <c r="L12" s="16">
        <f t="shared" si="6"/>
        <v>63.373</v>
      </c>
      <c r="M12" s="16">
        <f t="shared" si="7"/>
        <v>54.287</v>
      </c>
      <c r="N12" s="16">
        <f t="shared" si="8"/>
        <v>2973.39</v>
      </c>
      <c r="O12" s="16">
        <f t="shared" si="9"/>
        <v>598.316</v>
      </c>
      <c r="P12" s="16">
        <f t="shared" si="10"/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11"/>
        <v>889.3860000000001</v>
      </c>
      <c r="W12" s="16">
        <v>92.982</v>
      </c>
      <c r="X12" s="16">
        <v>0</v>
      </c>
      <c r="Y12" s="16">
        <v>10</v>
      </c>
      <c r="Z12" s="16">
        <v>450.785</v>
      </c>
      <c r="AA12" s="16">
        <v>335.619</v>
      </c>
      <c r="AB12" s="16">
        <f t="shared" si="12"/>
        <v>0</v>
      </c>
      <c r="AC12" s="16">
        <v>-2892.962</v>
      </c>
      <c r="AD12" s="16">
        <v>63.373</v>
      </c>
      <c r="AE12" s="16">
        <v>44.287</v>
      </c>
      <c r="AF12" s="16">
        <v>2522.605</v>
      </c>
      <c r="AG12" s="16">
        <v>262.697</v>
      </c>
    </row>
    <row r="13" spans="1:33" ht="12">
      <c r="A13" s="14">
        <v>7</v>
      </c>
      <c r="B13" s="20" t="s">
        <v>20</v>
      </c>
      <c r="C13" s="27">
        <v>10</v>
      </c>
      <c r="D13" s="27">
        <v>8</v>
      </c>
      <c r="E13" s="28">
        <v>7</v>
      </c>
      <c r="F13" s="16">
        <v>0</v>
      </c>
      <c r="G13" s="16">
        <v>6572.6</v>
      </c>
      <c r="H13" s="16">
        <v>0</v>
      </c>
      <c r="I13" s="16">
        <f t="shared" si="3"/>
        <v>6572.6</v>
      </c>
      <c r="J13" s="16">
        <f t="shared" si="4"/>
        <v>1025.875</v>
      </c>
      <c r="K13" s="16">
        <f t="shared" si="5"/>
        <v>467.799</v>
      </c>
      <c r="L13" s="16">
        <f t="shared" si="6"/>
        <v>128.416</v>
      </c>
      <c r="M13" s="16">
        <f t="shared" si="7"/>
        <v>0</v>
      </c>
      <c r="N13" s="16">
        <f t="shared" si="8"/>
        <v>31.902</v>
      </c>
      <c r="O13" s="16">
        <f t="shared" si="9"/>
        <v>397.758</v>
      </c>
      <c r="P13" s="16">
        <f t="shared" si="10"/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11"/>
        <v>1025.875</v>
      </c>
      <c r="W13" s="16">
        <v>467.799</v>
      </c>
      <c r="X13" s="16">
        <v>128.416</v>
      </c>
      <c r="Y13" s="16">
        <v>0</v>
      </c>
      <c r="Z13" s="16">
        <v>31.902</v>
      </c>
      <c r="AA13" s="16">
        <v>397.758</v>
      </c>
      <c r="AB13" s="16">
        <f t="shared" si="12"/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</row>
    <row r="14" spans="1:33" ht="12">
      <c r="A14" s="14">
        <v>8</v>
      </c>
      <c r="B14" s="20" t="s">
        <v>21</v>
      </c>
      <c r="C14" s="27">
        <v>9</v>
      </c>
      <c r="D14" s="27">
        <v>7</v>
      </c>
      <c r="E14" s="28">
        <v>0</v>
      </c>
      <c r="F14" s="16">
        <v>0</v>
      </c>
      <c r="G14" s="16">
        <v>0</v>
      </c>
      <c r="H14" s="16">
        <v>2160.345</v>
      </c>
      <c r="I14" s="16">
        <f t="shared" si="3"/>
        <v>2160.345</v>
      </c>
      <c r="J14" s="16">
        <f t="shared" si="4"/>
        <v>6578.911</v>
      </c>
      <c r="K14" s="16">
        <f t="shared" si="5"/>
        <v>385.36</v>
      </c>
      <c r="L14" s="16">
        <f t="shared" si="6"/>
        <v>-99.25499999999965</v>
      </c>
      <c r="M14" s="16">
        <f t="shared" si="7"/>
        <v>3648.276</v>
      </c>
      <c r="N14" s="16">
        <f t="shared" si="8"/>
        <v>2044.038</v>
      </c>
      <c r="O14" s="16">
        <f t="shared" si="9"/>
        <v>600.492</v>
      </c>
      <c r="P14" s="16">
        <f t="shared" si="10"/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11"/>
        <v>6578.911000000001</v>
      </c>
      <c r="W14" s="16">
        <v>211.284</v>
      </c>
      <c r="X14" s="16">
        <v>2061.09</v>
      </c>
      <c r="Y14" s="16">
        <v>1691.475</v>
      </c>
      <c r="Z14" s="16">
        <v>2044.038</v>
      </c>
      <c r="AA14" s="16">
        <v>571.024</v>
      </c>
      <c r="AB14" s="16">
        <f t="shared" si="12"/>
        <v>1.5276668818842154E-13</v>
      </c>
      <c r="AC14" s="16">
        <v>174.076</v>
      </c>
      <c r="AD14" s="16">
        <v>-2160.345</v>
      </c>
      <c r="AE14" s="16">
        <v>1956.801</v>
      </c>
      <c r="AF14" s="16">
        <v>0</v>
      </c>
      <c r="AG14" s="16">
        <v>29.468</v>
      </c>
    </row>
    <row r="15" spans="1:33" ht="12">
      <c r="A15" s="14">
        <v>9</v>
      </c>
      <c r="B15" s="20" t="s">
        <v>22</v>
      </c>
      <c r="C15" s="27">
        <v>19</v>
      </c>
      <c r="D15" s="27">
        <v>0</v>
      </c>
      <c r="E15" s="28">
        <v>0</v>
      </c>
      <c r="F15" s="16">
        <v>0</v>
      </c>
      <c r="G15" s="16">
        <v>73869.1</v>
      </c>
      <c r="H15" s="16">
        <v>0</v>
      </c>
      <c r="I15" s="16">
        <f t="shared" si="3"/>
        <v>73869.1</v>
      </c>
      <c r="J15" s="16">
        <f t="shared" si="4"/>
        <v>13.3</v>
      </c>
      <c r="K15" s="16">
        <f t="shared" si="5"/>
        <v>0</v>
      </c>
      <c r="L15" s="16">
        <f t="shared" si="6"/>
        <v>0.3</v>
      </c>
      <c r="M15" s="16">
        <f t="shared" si="7"/>
        <v>0</v>
      </c>
      <c r="N15" s="16">
        <f t="shared" si="8"/>
        <v>0</v>
      </c>
      <c r="O15" s="16">
        <f t="shared" si="9"/>
        <v>13</v>
      </c>
      <c r="P15" s="16">
        <f t="shared" si="10"/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1"/>
        <v>13.3</v>
      </c>
      <c r="W15" s="16">
        <v>0</v>
      </c>
      <c r="X15" s="16">
        <v>0.3</v>
      </c>
      <c r="Y15" s="16">
        <v>0</v>
      </c>
      <c r="Z15" s="16">
        <v>0</v>
      </c>
      <c r="AA15" s="16">
        <v>13</v>
      </c>
      <c r="AB15" s="16">
        <f t="shared" si="12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</row>
    <row r="16" spans="1:33" ht="12">
      <c r="A16" s="14">
        <v>10</v>
      </c>
      <c r="B16" s="20" t="s">
        <v>23</v>
      </c>
      <c r="C16" s="27">
        <v>16</v>
      </c>
      <c r="D16" s="27">
        <v>0</v>
      </c>
      <c r="E16" s="28">
        <v>0</v>
      </c>
      <c r="F16" s="16">
        <v>0</v>
      </c>
      <c r="G16" s="16">
        <v>18027.373</v>
      </c>
      <c r="H16" s="16">
        <v>85.746</v>
      </c>
      <c r="I16" s="16">
        <f t="shared" si="3"/>
        <v>18113.119</v>
      </c>
      <c r="J16" s="16">
        <f t="shared" si="4"/>
        <v>276.07</v>
      </c>
      <c r="K16" s="16">
        <f t="shared" si="5"/>
        <v>92.114</v>
      </c>
      <c r="L16" s="16">
        <f t="shared" si="6"/>
        <v>69.048</v>
      </c>
      <c r="M16" s="16">
        <f t="shared" si="7"/>
        <v>-66.398</v>
      </c>
      <c r="N16" s="16">
        <f t="shared" si="8"/>
        <v>60.6</v>
      </c>
      <c r="O16" s="16">
        <f t="shared" si="9"/>
        <v>120.706</v>
      </c>
      <c r="P16" s="16">
        <f t="shared" si="10"/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1"/>
        <v>276.07</v>
      </c>
      <c r="W16" s="16">
        <v>111.462</v>
      </c>
      <c r="X16" s="16">
        <v>0.748</v>
      </c>
      <c r="Y16" s="16">
        <v>0</v>
      </c>
      <c r="Z16" s="16">
        <v>60.6</v>
      </c>
      <c r="AA16" s="16">
        <v>103.26</v>
      </c>
      <c r="AB16" s="16">
        <f t="shared" si="12"/>
        <v>0</v>
      </c>
      <c r="AC16" s="16">
        <v>-19.348</v>
      </c>
      <c r="AD16" s="16">
        <v>68.3</v>
      </c>
      <c r="AE16" s="16">
        <v>-66.398</v>
      </c>
      <c r="AF16" s="16">
        <v>0</v>
      </c>
      <c r="AG16" s="16">
        <v>17.446</v>
      </c>
    </row>
    <row r="17" spans="1:33" ht="12">
      <c r="A17" s="14">
        <v>11</v>
      </c>
      <c r="B17" s="20" t="s">
        <v>24</v>
      </c>
      <c r="C17" s="27">
        <v>15</v>
      </c>
      <c r="D17" s="27">
        <v>0</v>
      </c>
      <c r="E17" s="28">
        <v>4</v>
      </c>
      <c r="F17" s="16">
        <v>0</v>
      </c>
      <c r="G17" s="16">
        <v>30522.732</v>
      </c>
      <c r="H17" s="16">
        <v>0</v>
      </c>
      <c r="I17" s="16">
        <f t="shared" si="3"/>
        <v>30522.732</v>
      </c>
      <c r="J17" s="16">
        <f t="shared" si="4"/>
        <v>15271.721</v>
      </c>
      <c r="K17" s="16">
        <f t="shared" si="5"/>
        <v>545.22</v>
      </c>
      <c r="L17" s="16">
        <f t="shared" si="6"/>
        <v>87.879</v>
      </c>
      <c r="M17" s="16">
        <f t="shared" si="7"/>
        <v>37</v>
      </c>
      <c r="N17" s="16">
        <f t="shared" si="8"/>
        <v>12189.139</v>
      </c>
      <c r="O17" s="16">
        <f t="shared" si="9"/>
        <v>2412.483</v>
      </c>
      <c r="P17" s="16">
        <f t="shared" si="10"/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11"/>
        <v>15271.721</v>
      </c>
      <c r="W17" s="16">
        <v>545.22</v>
      </c>
      <c r="X17" s="16">
        <v>87.879</v>
      </c>
      <c r="Y17" s="16">
        <v>37</v>
      </c>
      <c r="Z17" s="16">
        <v>12189.139</v>
      </c>
      <c r="AA17" s="16">
        <v>2412.483</v>
      </c>
      <c r="AB17" s="16">
        <f t="shared" si="12"/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</row>
    <row r="18" spans="1:33" ht="12">
      <c r="A18" s="14">
        <v>12</v>
      </c>
      <c r="B18" s="20" t="s">
        <v>25</v>
      </c>
      <c r="C18" s="27">
        <v>20</v>
      </c>
      <c r="D18" s="27">
        <v>0</v>
      </c>
      <c r="E18" s="28">
        <v>0</v>
      </c>
      <c r="F18" s="16">
        <v>0</v>
      </c>
      <c r="G18" s="16">
        <v>23287.633</v>
      </c>
      <c r="H18" s="16">
        <v>0</v>
      </c>
      <c r="I18" s="16">
        <f t="shared" si="3"/>
        <v>23287.633</v>
      </c>
      <c r="J18" s="16">
        <f t="shared" si="4"/>
        <v>8041.700000000001</v>
      </c>
      <c r="K18" s="16">
        <f t="shared" si="5"/>
        <v>1245.4</v>
      </c>
      <c r="L18" s="16">
        <f t="shared" si="6"/>
        <v>322.5</v>
      </c>
      <c r="M18" s="16">
        <f t="shared" si="7"/>
        <v>1511.5</v>
      </c>
      <c r="N18" s="16">
        <f t="shared" si="8"/>
        <v>2462.4</v>
      </c>
      <c r="O18" s="16">
        <f t="shared" si="9"/>
        <v>2499.9</v>
      </c>
      <c r="P18" s="16">
        <f t="shared" si="10"/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11"/>
        <v>8041.700000000001</v>
      </c>
      <c r="W18" s="16">
        <v>1245.4</v>
      </c>
      <c r="X18" s="16">
        <v>322.5</v>
      </c>
      <c r="Y18" s="16">
        <v>1511.5</v>
      </c>
      <c r="Z18" s="16">
        <v>2462.4</v>
      </c>
      <c r="AA18" s="16">
        <v>2499.9</v>
      </c>
      <c r="AB18" s="16">
        <f t="shared" si="12"/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</row>
    <row r="19" spans="1:33" ht="12">
      <c r="A19" s="14">
        <v>13</v>
      </c>
      <c r="B19" s="20" t="s">
        <v>26</v>
      </c>
      <c r="C19" s="27">
        <v>18</v>
      </c>
      <c r="D19" s="27">
        <v>0</v>
      </c>
      <c r="E19" s="28">
        <v>7</v>
      </c>
      <c r="F19" s="16">
        <v>0</v>
      </c>
      <c r="G19" s="16">
        <v>18515.7</v>
      </c>
      <c r="H19" s="16">
        <v>0</v>
      </c>
      <c r="I19" s="16">
        <f t="shared" si="3"/>
        <v>18515.7</v>
      </c>
      <c r="J19" s="16">
        <f t="shared" si="4"/>
        <v>1091.6999999999998</v>
      </c>
      <c r="K19" s="16">
        <f t="shared" si="5"/>
        <v>261.8</v>
      </c>
      <c r="L19" s="16">
        <f t="shared" si="6"/>
        <v>114.6</v>
      </c>
      <c r="M19" s="16">
        <f t="shared" si="7"/>
        <v>166</v>
      </c>
      <c r="N19" s="16">
        <f t="shared" si="8"/>
        <v>0</v>
      </c>
      <c r="O19" s="16">
        <f t="shared" si="9"/>
        <v>549.3</v>
      </c>
      <c r="P19" s="16">
        <f t="shared" si="10"/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11"/>
        <v>1091.6999999999998</v>
      </c>
      <c r="W19" s="16">
        <v>261.8</v>
      </c>
      <c r="X19" s="16">
        <v>114.6</v>
      </c>
      <c r="Y19" s="16">
        <v>166</v>
      </c>
      <c r="Z19" s="16">
        <v>0</v>
      </c>
      <c r="AA19" s="16">
        <v>549.3</v>
      </c>
      <c r="AB19" s="16">
        <f t="shared" si="12"/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</row>
    <row r="20" spans="1:33" ht="12">
      <c r="A20" s="14">
        <v>14</v>
      </c>
      <c r="B20" s="20" t="s">
        <v>27</v>
      </c>
      <c r="C20" s="27">
        <v>23</v>
      </c>
      <c r="D20" s="27">
        <v>0</v>
      </c>
      <c r="E20" s="28">
        <v>1</v>
      </c>
      <c r="F20" s="16">
        <v>0</v>
      </c>
      <c r="G20" s="16">
        <v>29697.5</v>
      </c>
      <c r="H20" s="16">
        <v>6380</v>
      </c>
      <c r="I20" s="16">
        <f t="shared" si="3"/>
        <v>36077.5</v>
      </c>
      <c r="J20" s="16">
        <f t="shared" si="4"/>
        <v>1.1000000000005912</v>
      </c>
      <c r="K20" s="16">
        <f t="shared" si="5"/>
        <v>-140.7</v>
      </c>
      <c r="L20" s="16">
        <f t="shared" si="6"/>
        <v>-5357.4</v>
      </c>
      <c r="M20" s="16">
        <f t="shared" si="7"/>
        <v>0</v>
      </c>
      <c r="N20" s="16">
        <f t="shared" si="8"/>
        <v>6380</v>
      </c>
      <c r="O20" s="16">
        <f t="shared" si="9"/>
        <v>-880.8</v>
      </c>
      <c r="P20" s="16">
        <f t="shared" si="10"/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1"/>
        <v>1.1</v>
      </c>
      <c r="W20" s="16">
        <v>0</v>
      </c>
      <c r="X20" s="16">
        <v>1.1</v>
      </c>
      <c r="Y20" s="16">
        <v>0</v>
      </c>
      <c r="Z20" s="16">
        <v>0</v>
      </c>
      <c r="AA20" s="16">
        <v>0</v>
      </c>
      <c r="AB20" s="16">
        <f t="shared" si="12"/>
        <v>0</v>
      </c>
      <c r="AC20" s="16">
        <v>-140.7</v>
      </c>
      <c r="AD20" s="16">
        <v>-5358.5</v>
      </c>
      <c r="AE20" s="16">
        <v>0</v>
      </c>
      <c r="AF20" s="16">
        <v>6380</v>
      </c>
      <c r="AG20" s="16">
        <v>-880.8</v>
      </c>
    </row>
    <row r="21" spans="1:33" ht="12">
      <c r="A21" s="17">
        <v>15</v>
      </c>
      <c r="B21" s="21" t="s">
        <v>28</v>
      </c>
      <c r="C21" s="29">
        <v>19</v>
      </c>
      <c r="D21" s="29">
        <v>0</v>
      </c>
      <c r="E21" s="30">
        <v>8</v>
      </c>
      <c r="F21" s="31">
        <v>0</v>
      </c>
      <c r="G21" s="31">
        <v>10987</v>
      </c>
      <c r="H21" s="31">
        <v>34.8</v>
      </c>
      <c r="I21" s="31">
        <f t="shared" si="3"/>
        <v>11021.8</v>
      </c>
      <c r="J21" s="31">
        <f t="shared" si="4"/>
        <v>1102.4</v>
      </c>
      <c r="K21" s="31">
        <f t="shared" si="5"/>
        <v>161.9</v>
      </c>
      <c r="L21" s="31">
        <f t="shared" si="6"/>
        <v>40.6</v>
      </c>
      <c r="M21" s="31">
        <f t="shared" si="7"/>
        <v>18.4</v>
      </c>
      <c r="N21" s="31">
        <f t="shared" si="8"/>
        <v>474.3</v>
      </c>
      <c r="O21" s="31">
        <f t="shared" si="9"/>
        <v>407.2</v>
      </c>
      <c r="P21" s="31">
        <f t="shared" si="10"/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f t="shared" si="11"/>
        <v>1102.4</v>
      </c>
      <c r="W21" s="31">
        <v>140</v>
      </c>
      <c r="X21" s="31">
        <v>31.1</v>
      </c>
      <c r="Y21" s="31">
        <v>15</v>
      </c>
      <c r="Z21" s="31">
        <v>474.3</v>
      </c>
      <c r="AA21" s="31">
        <v>442</v>
      </c>
      <c r="AB21" s="31">
        <f t="shared" si="12"/>
        <v>0</v>
      </c>
      <c r="AC21" s="31">
        <v>21.9</v>
      </c>
      <c r="AD21" s="31">
        <v>9.5</v>
      </c>
      <c r="AE21" s="31">
        <v>3.4</v>
      </c>
      <c r="AF21" s="31">
        <v>0</v>
      </c>
      <c r="AG21" s="31">
        <v>-34.8</v>
      </c>
    </row>
    <row r="22" spans="1:33" ht="36.75" customHeight="1">
      <c r="A22" s="42" t="s">
        <v>35</v>
      </c>
      <c r="B22" s="43"/>
      <c r="C22" s="32">
        <f>SUM(C10:C21)</f>
        <v>191</v>
      </c>
      <c r="D22" s="32">
        <f aca="true" t="shared" si="13" ref="D22:P22">SUM(D10:D21)</f>
        <v>28</v>
      </c>
      <c r="E22" s="33">
        <f t="shared" si="13"/>
        <v>41</v>
      </c>
      <c r="F22" s="34">
        <f t="shared" si="13"/>
        <v>0</v>
      </c>
      <c r="G22" s="34">
        <f>SUM(G10:G21)</f>
        <v>262556.28822</v>
      </c>
      <c r="H22" s="34">
        <f>SUM(H10:H21)</f>
        <v>11705.452999999998</v>
      </c>
      <c r="I22" s="34">
        <f t="shared" si="13"/>
        <v>274261.74122</v>
      </c>
      <c r="J22" s="34">
        <f t="shared" si="13"/>
        <v>36558.303</v>
      </c>
      <c r="K22" s="34">
        <f t="shared" si="13"/>
        <v>1156.1650000000002</v>
      </c>
      <c r="L22" s="34">
        <f t="shared" si="13"/>
        <v>-4522.943999999999</v>
      </c>
      <c r="M22" s="34">
        <f t="shared" si="13"/>
        <v>5414.865</v>
      </c>
      <c r="N22" s="34">
        <f t="shared" si="13"/>
        <v>27231.735</v>
      </c>
      <c r="O22" s="34">
        <f t="shared" si="13"/>
        <v>7278.482000000001</v>
      </c>
      <c r="P22" s="34">
        <f t="shared" si="13"/>
        <v>0</v>
      </c>
      <c r="Q22" s="34">
        <f aca="true" t="shared" si="14" ref="Q22:AG22">SUM(Q10:Q21)</f>
        <v>0</v>
      </c>
      <c r="R22" s="34">
        <f t="shared" si="14"/>
        <v>0</v>
      </c>
      <c r="S22" s="34">
        <f t="shared" si="14"/>
        <v>0</v>
      </c>
      <c r="T22" s="34">
        <f t="shared" si="14"/>
        <v>0</v>
      </c>
      <c r="U22" s="34">
        <f t="shared" si="14"/>
        <v>0</v>
      </c>
      <c r="V22" s="34">
        <f t="shared" si="14"/>
        <v>36558.303</v>
      </c>
      <c r="W22" s="34">
        <f t="shared" si="14"/>
        <v>4035.8270000000007</v>
      </c>
      <c r="X22" s="34">
        <f t="shared" si="14"/>
        <v>2859.943</v>
      </c>
      <c r="Y22" s="34">
        <f t="shared" si="14"/>
        <v>3476.7749999999996</v>
      </c>
      <c r="Z22" s="34">
        <f t="shared" si="14"/>
        <v>18177.534</v>
      </c>
      <c r="AA22" s="34">
        <f t="shared" si="14"/>
        <v>8008.224000000001</v>
      </c>
      <c r="AB22" s="34">
        <f t="shared" si="14"/>
        <v>1.5276668818842154E-13</v>
      </c>
      <c r="AC22" s="34">
        <f t="shared" si="14"/>
        <v>-2879.662</v>
      </c>
      <c r="AD22" s="34">
        <f t="shared" si="14"/>
        <v>-7382.887</v>
      </c>
      <c r="AE22" s="34">
        <f t="shared" si="14"/>
        <v>1938.0900000000001</v>
      </c>
      <c r="AF22" s="34">
        <f t="shared" si="14"/>
        <v>9054.201000000001</v>
      </c>
      <c r="AG22" s="34">
        <f t="shared" si="14"/>
        <v>-729.742</v>
      </c>
    </row>
    <row r="23" spans="1:33" ht="12">
      <c r="A23" s="14">
        <v>16</v>
      </c>
      <c r="B23" s="20" t="s">
        <v>36</v>
      </c>
      <c r="C23" s="27">
        <v>8</v>
      </c>
      <c r="D23" s="27">
        <v>0</v>
      </c>
      <c r="E23" s="28">
        <v>0</v>
      </c>
      <c r="F23" s="16">
        <v>0</v>
      </c>
      <c r="G23" s="16">
        <v>2190.7</v>
      </c>
      <c r="H23" s="16">
        <v>0</v>
      </c>
      <c r="I23" s="16">
        <f>SUM(F23:H23)</f>
        <v>2190.7</v>
      </c>
      <c r="J23" s="16">
        <f>SUM(K23:O23)</f>
        <v>0</v>
      </c>
      <c r="K23" s="16">
        <f aca="true" t="shared" si="15" ref="K23:O24">Q23+W23+AC23</f>
        <v>0</v>
      </c>
      <c r="L23" s="16">
        <f t="shared" si="15"/>
        <v>0</v>
      </c>
      <c r="M23" s="16">
        <f t="shared" si="15"/>
        <v>0</v>
      </c>
      <c r="N23" s="16">
        <f t="shared" si="15"/>
        <v>0</v>
      </c>
      <c r="O23" s="16">
        <f t="shared" si="15"/>
        <v>0</v>
      </c>
      <c r="P23" s="16">
        <f>SUM(Q23:U23)</f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f>SUM(W23:AA23)</f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f>SUM(AC23:AG23)</f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</row>
    <row r="24" spans="1:33" ht="12">
      <c r="A24" s="14">
        <v>17</v>
      </c>
      <c r="B24" s="20" t="s">
        <v>37</v>
      </c>
      <c r="C24" s="27">
        <v>2</v>
      </c>
      <c r="D24" s="27">
        <v>0</v>
      </c>
      <c r="E24" s="28">
        <v>0</v>
      </c>
      <c r="F24" s="16">
        <v>0</v>
      </c>
      <c r="G24" s="16">
        <v>2001.3</v>
      </c>
      <c r="H24" s="16">
        <v>0</v>
      </c>
      <c r="I24" s="16">
        <f>SUM(F24:H24)</f>
        <v>2001.3</v>
      </c>
      <c r="J24" s="16">
        <f>SUM(K24:O24)</f>
        <v>0</v>
      </c>
      <c r="K24" s="16">
        <f t="shared" si="15"/>
        <v>0</v>
      </c>
      <c r="L24" s="16">
        <f t="shared" si="15"/>
        <v>0</v>
      </c>
      <c r="M24" s="16">
        <f t="shared" si="15"/>
        <v>0</v>
      </c>
      <c r="N24" s="16">
        <f t="shared" si="15"/>
        <v>0</v>
      </c>
      <c r="O24" s="16">
        <f t="shared" si="15"/>
        <v>0</v>
      </c>
      <c r="P24" s="16">
        <f>SUM(Q24:U24)</f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f>SUM(W24:AA24)</f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f>SUM(AC24:AG24)</f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</row>
    <row r="25" spans="1:33" ht="12">
      <c r="A25" s="42" t="s">
        <v>38</v>
      </c>
      <c r="B25" s="43"/>
      <c r="C25" s="32">
        <f aca="true" t="shared" si="16" ref="C25:AG25">SUM(C23:C24)</f>
        <v>10</v>
      </c>
      <c r="D25" s="32">
        <f t="shared" si="16"/>
        <v>0</v>
      </c>
      <c r="E25" s="32">
        <f t="shared" si="16"/>
        <v>0</v>
      </c>
      <c r="F25" s="34">
        <f t="shared" si="16"/>
        <v>0</v>
      </c>
      <c r="G25" s="34">
        <f t="shared" si="16"/>
        <v>4192</v>
      </c>
      <c r="H25" s="34">
        <f t="shared" si="16"/>
        <v>0</v>
      </c>
      <c r="I25" s="34">
        <f t="shared" si="16"/>
        <v>4192</v>
      </c>
      <c r="J25" s="34">
        <f t="shared" si="16"/>
        <v>0</v>
      </c>
      <c r="K25" s="34">
        <f t="shared" si="16"/>
        <v>0</v>
      </c>
      <c r="L25" s="34">
        <f t="shared" si="16"/>
        <v>0</v>
      </c>
      <c r="M25" s="34">
        <f t="shared" si="16"/>
        <v>0</v>
      </c>
      <c r="N25" s="34">
        <f t="shared" si="16"/>
        <v>0</v>
      </c>
      <c r="O25" s="34">
        <f t="shared" si="16"/>
        <v>0</v>
      </c>
      <c r="P25" s="34">
        <f t="shared" si="16"/>
        <v>0</v>
      </c>
      <c r="Q25" s="34">
        <f t="shared" si="16"/>
        <v>0</v>
      </c>
      <c r="R25" s="34">
        <f t="shared" si="16"/>
        <v>0</v>
      </c>
      <c r="S25" s="34">
        <f t="shared" si="16"/>
        <v>0</v>
      </c>
      <c r="T25" s="34">
        <f t="shared" si="16"/>
        <v>0</v>
      </c>
      <c r="U25" s="34">
        <f t="shared" si="16"/>
        <v>0</v>
      </c>
      <c r="V25" s="34">
        <f t="shared" si="16"/>
        <v>0</v>
      </c>
      <c r="W25" s="34">
        <f t="shared" si="16"/>
        <v>0</v>
      </c>
      <c r="X25" s="34">
        <f t="shared" si="16"/>
        <v>0</v>
      </c>
      <c r="Y25" s="34">
        <f t="shared" si="16"/>
        <v>0</v>
      </c>
      <c r="Z25" s="34">
        <f t="shared" si="16"/>
        <v>0</v>
      </c>
      <c r="AA25" s="34">
        <f t="shared" si="16"/>
        <v>0</v>
      </c>
      <c r="AB25" s="34">
        <f t="shared" si="16"/>
        <v>0</v>
      </c>
      <c r="AC25" s="34">
        <f t="shared" si="16"/>
        <v>0</v>
      </c>
      <c r="AD25" s="34">
        <f t="shared" si="16"/>
        <v>0</v>
      </c>
      <c r="AE25" s="34">
        <f t="shared" si="16"/>
        <v>0</v>
      </c>
      <c r="AF25" s="34">
        <f t="shared" si="16"/>
        <v>0</v>
      </c>
      <c r="AG25" s="34">
        <f t="shared" si="16"/>
        <v>0</v>
      </c>
    </row>
    <row r="26" spans="1:33" ht="28.5" customHeight="1">
      <c r="A26" s="42" t="s">
        <v>39</v>
      </c>
      <c r="B26" s="43"/>
      <c r="C26" s="32">
        <f aca="true" t="shared" si="17" ref="C26:AG26">+C9+C22+C25</f>
        <v>208</v>
      </c>
      <c r="D26" s="32">
        <f t="shared" si="17"/>
        <v>30</v>
      </c>
      <c r="E26" s="32">
        <f t="shared" si="17"/>
        <v>41</v>
      </c>
      <c r="F26" s="34">
        <f t="shared" si="17"/>
        <v>0</v>
      </c>
      <c r="G26" s="34">
        <f t="shared" si="17"/>
        <v>445002.79833</v>
      </c>
      <c r="H26" s="34">
        <f t="shared" si="17"/>
        <v>38329.049</v>
      </c>
      <c r="I26" s="34">
        <f t="shared" si="17"/>
        <v>483331.84733</v>
      </c>
      <c r="J26" s="34">
        <f t="shared" si="17"/>
        <v>36558.326</v>
      </c>
      <c r="K26" s="34">
        <f t="shared" si="17"/>
        <v>15422.387</v>
      </c>
      <c r="L26" s="34">
        <f t="shared" si="17"/>
        <v>2157.7530000000015</v>
      </c>
      <c r="M26" s="34">
        <f t="shared" si="17"/>
        <v>11091.564999999999</v>
      </c>
      <c r="N26" s="34">
        <f t="shared" si="17"/>
        <v>27231.735</v>
      </c>
      <c r="O26" s="34">
        <f t="shared" si="17"/>
        <v>-19345.114</v>
      </c>
      <c r="P26" s="34">
        <f t="shared" si="17"/>
        <v>0</v>
      </c>
      <c r="Q26" s="34">
        <f t="shared" si="17"/>
        <v>0</v>
      </c>
      <c r="R26" s="34">
        <f t="shared" si="17"/>
        <v>0</v>
      </c>
      <c r="S26" s="34">
        <f t="shared" si="17"/>
        <v>0</v>
      </c>
      <c r="T26" s="34">
        <f t="shared" si="17"/>
        <v>0</v>
      </c>
      <c r="U26" s="34">
        <f t="shared" si="17"/>
        <v>0</v>
      </c>
      <c r="V26" s="34">
        <f t="shared" si="17"/>
        <v>36558.303</v>
      </c>
      <c r="W26" s="34">
        <f t="shared" si="17"/>
        <v>4035.8270000000007</v>
      </c>
      <c r="X26" s="34">
        <f t="shared" si="17"/>
        <v>2859.943</v>
      </c>
      <c r="Y26" s="34">
        <f t="shared" si="17"/>
        <v>3476.7749999999996</v>
      </c>
      <c r="Z26" s="34">
        <f t="shared" si="17"/>
        <v>18177.534</v>
      </c>
      <c r="AA26" s="34">
        <f t="shared" si="17"/>
        <v>8008.224000000001</v>
      </c>
      <c r="AB26" s="34">
        <f t="shared" si="17"/>
        <v>0.023000000001200505</v>
      </c>
      <c r="AC26" s="34">
        <f t="shared" si="17"/>
        <v>11386.56</v>
      </c>
      <c r="AD26" s="34">
        <f t="shared" si="17"/>
        <v>-702.1899999999996</v>
      </c>
      <c r="AE26" s="34">
        <f t="shared" si="17"/>
        <v>7614.79</v>
      </c>
      <c r="AF26" s="34">
        <f t="shared" si="17"/>
        <v>9054.201000000001</v>
      </c>
      <c r="AG26" s="34">
        <f t="shared" si="17"/>
        <v>-27353.338</v>
      </c>
    </row>
    <row r="27" spans="1:33" ht="12">
      <c r="A27" s="22">
        <v>18</v>
      </c>
      <c r="B27" s="23" t="s">
        <v>2</v>
      </c>
      <c r="C27" s="35">
        <v>1</v>
      </c>
      <c r="D27" s="35"/>
      <c r="E27" s="36"/>
      <c r="F27" s="24"/>
      <c r="G27" s="24">
        <v>625566.1266599998</v>
      </c>
      <c r="H27" s="24"/>
      <c r="I27" s="24">
        <f>SUM(F27:H27)</f>
        <v>625566.1266599998</v>
      </c>
      <c r="J27" s="24">
        <f>SUM(K27:O27)</f>
        <v>0</v>
      </c>
      <c r="K27" s="24">
        <f>Q27+W27+AC27</f>
        <v>0</v>
      </c>
      <c r="L27" s="24">
        <f>R27+X27+AD27</f>
        <v>0</v>
      </c>
      <c r="M27" s="24">
        <f>S27+Y27+AE27</f>
        <v>0</v>
      </c>
      <c r="N27" s="24">
        <f>T27+Z27+AF27</f>
        <v>0</v>
      </c>
      <c r="O27" s="24">
        <f>U27+AA27+AG27</f>
        <v>0</v>
      </c>
      <c r="P27" s="24">
        <f>SUM(Q27:U27)</f>
        <v>0</v>
      </c>
      <c r="Q27" s="24"/>
      <c r="R27" s="24"/>
      <c r="S27" s="24"/>
      <c r="T27" s="24"/>
      <c r="U27" s="24"/>
      <c r="V27" s="24">
        <f>SUM(W27:AA27)</f>
        <v>0</v>
      </c>
      <c r="W27" s="24"/>
      <c r="X27" s="24"/>
      <c r="Y27" s="24"/>
      <c r="Z27" s="24"/>
      <c r="AA27" s="24"/>
      <c r="AB27" s="24">
        <f>SUM(AC27:AG27)</f>
        <v>0</v>
      </c>
      <c r="AC27" s="24"/>
      <c r="AD27" s="24"/>
      <c r="AE27" s="24"/>
      <c r="AF27" s="24"/>
      <c r="AG27" s="24"/>
    </row>
    <row r="28" spans="1:33" ht="22.5" customHeight="1">
      <c r="A28" s="47" t="s">
        <v>3</v>
      </c>
      <c r="B28" s="48"/>
      <c r="C28" s="32">
        <f aca="true" t="shared" si="18" ref="C28:I28">+C26+C27</f>
        <v>209</v>
      </c>
      <c r="D28" s="32">
        <f t="shared" si="18"/>
        <v>30</v>
      </c>
      <c r="E28" s="33">
        <f t="shared" si="18"/>
        <v>41</v>
      </c>
      <c r="F28" s="34">
        <f t="shared" si="18"/>
        <v>0</v>
      </c>
      <c r="G28" s="34">
        <f t="shared" si="18"/>
        <v>1070568.9249899997</v>
      </c>
      <c r="H28" s="34">
        <f t="shared" si="18"/>
        <v>38329.049</v>
      </c>
      <c r="I28" s="34">
        <f t="shared" si="18"/>
        <v>1108897.9739899999</v>
      </c>
      <c r="J28" s="34">
        <f aca="true" t="shared" si="19" ref="J28:P28">+J9+J27</f>
        <v>0.023000000001047738</v>
      </c>
      <c r="K28" s="34">
        <f t="shared" si="19"/>
        <v>14266.222</v>
      </c>
      <c r="L28" s="34">
        <f t="shared" si="19"/>
        <v>6680.697</v>
      </c>
      <c r="M28" s="34">
        <f t="shared" si="19"/>
        <v>5676.7</v>
      </c>
      <c r="N28" s="34">
        <f t="shared" si="19"/>
        <v>0</v>
      </c>
      <c r="O28" s="34">
        <f t="shared" si="19"/>
        <v>-26623.596</v>
      </c>
      <c r="P28" s="34">
        <f t="shared" si="19"/>
        <v>0</v>
      </c>
      <c r="Q28" s="34">
        <f aca="true" t="shared" si="20" ref="Q28:AG28">+Q26+Q27</f>
        <v>0</v>
      </c>
      <c r="R28" s="34">
        <f t="shared" si="20"/>
        <v>0</v>
      </c>
      <c r="S28" s="34">
        <f t="shared" si="20"/>
        <v>0</v>
      </c>
      <c r="T28" s="34">
        <f t="shared" si="20"/>
        <v>0</v>
      </c>
      <c r="U28" s="34">
        <f t="shared" si="20"/>
        <v>0</v>
      </c>
      <c r="V28" s="34">
        <f>+V9+V27</f>
        <v>0</v>
      </c>
      <c r="W28" s="34">
        <f t="shared" si="20"/>
        <v>4035.8270000000007</v>
      </c>
      <c r="X28" s="34">
        <f t="shared" si="20"/>
        <v>2859.943</v>
      </c>
      <c r="Y28" s="34">
        <f t="shared" si="20"/>
        <v>3476.7749999999996</v>
      </c>
      <c r="Z28" s="34">
        <f t="shared" si="20"/>
        <v>18177.534</v>
      </c>
      <c r="AA28" s="34">
        <f t="shared" si="20"/>
        <v>8008.224000000001</v>
      </c>
      <c r="AB28" s="34">
        <f>+AB9+AB27</f>
        <v>0.023000000001047738</v>
      </c>
      <c r="AC28" s="34">
        <f t="shared" si="20"/>
        <v>11386.56</v>
      </c>
      <c r="AD28" s="34">
        <f t="shared" si="20"/>
        <v>-702.1899999999996</v>
      </c>
      <c r="AE28" s="34">
        <f t="shared" si="20"/>
        <v>7614.79</v>
      </c>
      <c r="AF28" s="34">
        <f t="shared" si="20"/>
        <v>9054.201000000001</v>
      </c>
      <c r="AG28" s="34">
        <f t="shared" si="20"/>
        <v>-27353.338</v>
      </c>
    </row>
  </sheetData>
  <sheetProtection/>
  <mergeCells count="20">
    <mergeCell ref="A28:B28"/>
    <mergeCell ref="A2:O2"/>
    <mergeCell ref="A4:A5"/>
    <mergeCell ref="C4:E4"/>
    <mergeCell ref="D3:K3"/>
    <mergeCell ref="B4:B5"/>
    <mergeCell ref="N1:O1"/>
    <mergeCell ref="A9:B9"/>
    <mergeCell ref="A22:B22"/>
    <mergeCell ref="A26:B26"/>
    <mergeCell ref="J4:J5"/>
    <mergeCell ref="K4:O4"/>
    <mergeCell ref="F4:I4"/>
    <mergeCell ref="A25:B25"/>
    <mergeCell ref="AC4:AG4"/>
    <mergeCell ref="P4:P5"/>
    <mergeCell ref="Q4:U4"/>
    <mergeCell ref="V4:V5"/>
    <mergeCell ref="W4:AA4"/>
    <mergeCell ref="AB4:AB5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Verba</cp:lastModifiedBy>
  <cp:lastPrinted>2015-08-13T07:02:48Z</cp:lastPrinted>
  <dcterms:created xsi:type="dcterms:W3CDTF">2015-07-29T09:52:18Z</dcterms:created>
  <dcterms:modified xsi:type="dcterms:W3CDTF">2016-02-19T09:59:34Z</dcterms:modified>
  <cp:category/>
  <cp:version/>
  <cp:contentType/>
  <cp:contentStatus/>
</cp:coreProperties>
</file>