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810" windowHeight="8775" firstSheet="1" activeTab="1"/>
  </bookViews>
  <sheets>
    <sheet name="Перелік 2015" sheetId="1" r:id="rId1"/>
    <sheet name="Перелік 2016" sheetId="2" r:id="rId2"/>
  </sheets>
  <externalReferences>
    <externalReference r:id="rId5"/>
  </externalReferences>
  <definedNames>
    <definedName name="_xlnm.Print_Area" localSheetId="1">'Перелік 2016'!$A$1:$I$271</definedName>
  </definedNames>
  <calcPr fullCalcOnLoad="1"/>
</workbook>
</file>

<file path=xl/sharedStrings.xml><?xml version="1.0" encoding="utf-8"?>
<sst xmlns="http://schemas.openxmlformats.org/spreadsheetml/2006/main" count="468" uniqueCount="303">
  <si>
    <t>№ п/п</t>
  </si>
  <si>
    <t>усього</t>
  </si>
  <si>
    <t>Усього</t>
  </si>
  <si>
    <t>Інших джерел фінансування</t>
  </si>
  <si>
    <t>Форма власності</t>
  </si>
  <si>
    <t>в тому числі за рахунок:</t>
  </si>
  <si>
    <t>Кошторисна вартість об’єкта, тис. гривень</t>
  </si>
  <si>
    <t>-</t>
  </si>
  <si>
    <t>ВСЬОГО</t>
  </si>
  <si>
    <t>Залишок на 01.01.15</t>
  </si>
  <si>
    <t>Обласний центр</t>
  </si>
  <si>
    <t>Міста обласного значення</t>
  </si>
  <si>
    <t>Райони</t>
  </si>
  <si>
    <t>За рахунок 20% коштів державного фонду регіонального розвитку</t>
  </si>
  <si>
    <t>За рахунок 80% коштів державного фонду регіонального розвитку</t>
  </si>
  <si>
    <t>Найменування інвестиційної програми і проектів регіонального розвитку та їх місцезнаходження, вид робіт</t>
  </si>
  <si>
    <t>Період реалізації (рік початку і закінчення)</t>
  </si>
  <si>
    <t>Примітка</t>
  </si>
  <si>
    <t>Оцінка проекту регіональною комісією</t>
  </si>
  <si>
    <t>Разом по області/м. Києву</t>
  </si>
  <si>
    <t>Залишок на 01.01.16</t>
  </si>
  <si>
    <t>Заповнюється для проектів будівництва</t>
  </si>
  <si>
    <t>Найменування інвестиційної програми і проектів регіонального розвитку та їх місцезнаходження, вид робіт для проектів будівництва</t>
  </si>
  <si>
    <t>Результативність реалізації проекту
(для проектів будівництва, 
потужність відповідних одиниць)</t>
  </si>
  <si>
    <t>Найменування експертної організації, дата, 
№ експертизи</t>
  </si>
  <si>
    <t>Усього,</t>
  </si>
  <si>
    <t>І. Погашення кредиторської заборгованості</t>
  </si>
  <si>
    <t>ІІ Фінансування проектів</t>
  </si>
  <si>
    <t>у тому числі:</t>
  </si>
  <si>
    <t>коштів державного фонду регіонального розвитку</t>
  </si>
  <si>
    <t>Період реалізації 
(рік початку і закінчення)</t>
  </si>
  <si>
    <t>Обсяг фінансування у 2015 році, тис. гривень:</t>
  </si>
  <si>
    <t>коштів місцевого бюджету</t>
  </si>
  <si>
    <t>Нормативний акт щодо затвердження проекту будівництва (ким і коли затверджено, № акта)</t>
  </si>
  <si>
    <t>Обсяг фінансування у 2016 році, тис. гривень:</t>
  </si>
  <si>
    <t xml:space="preserve">
______________________________
(підпис)</t>
  </si>
  <si>
    <t>Перелік інвестиційних програм і проектів регіонального розвитку, що можуть реалізовуватися 
за рахунок коштів державного фонду регіонального розвитку у 2015 році в  Білокуракинському районі</t>
  </si>
  <si>
    <t>Білокуракинський</t>
  </si>
  <si>
    <t>400 кв.м.</t>
  </si>
  <si>
    <t>2015р</t>
  </si>
  <si>
    <t>комунальна</t>
  </si>
  <si>
    <t>Реконструкція поліклініки Білокуракинської ЦРЛ під лабораторію, Луганська обл., Білокуракинський р-н, смт Білокуракине, вул.Чапаєва,буд. 72, реконструкція</t>
  </si>
  <si>
    <t>Голова Білокуракинської райдержадміністрації</t>
  </si>
  <si>
    <t xml:space="preserve">Гарантійний лист від  24.04.2015р №18-02/470 </t>
  </si>
  <si>
    <t>Будівництво підвідного водопроводу с.Солідарне Білокуракинського району Луганської області</t>
  </si>
  <si>
    <t>2467м</t>
  </si>
  <si>
    <t>Рішення сесії Солідарненської сільської ради №63 від 25.05.2015</t>
  </si>
  <si>
    <t>ТОВ "БУД-ВІК", № 13-0058-Е-КЧ від 21.05.2015р</t>
  </si>
  <si>
    <t xml:space="preserve">                       С.І. Іванюченко</t>
  </si>
  <si>
    <t>Капітальний ремонт Просторівської ЗОШ I - III ступенів за адресою:с.Просторе вул..Радянська, буд.10, Білокуракинського району, Луганської області</t>
  </si>
  <si>
    <t>2016р</t>
  </si>
  <si>
    <t>«Капітальний ремонт спортивної зали Нещеретівської ЗОШ І-ІІІступеню»</t>
  </si>
  <si>
    <t>"Капітальний ремонт будівлі     Нещеретівської амбулаторії загальної практики сімейної медицини, яка знаходиться за адресою:  92252 Луганська обл. Білокуракинский р-н,  с.Нещеретове, вул. Садова, 1</t>
  </si>
  <si>
    <t>Капітальний ремонт будівлі фельдшерсько-акушерського пункту села Паньківка Білокуракинського району, Луганської області, розташованного за адресою: 92253 Луганська обл. Білокуракинський р-н, с. Паньковка, вул. Шкільна 2</t>
  </si>
  <si>
    <t>Капітальний ремонт будівлі Червоноармійського ФАП, розташованного за адресою:  92212 Луганська обл. Білокуракинський р-н, с.Червоноармієць, вул. Шевченко, б.№33</t>
  </si>
  <si>
    <t>Капітальний ремонт нежитлової будівлі майнового комплексу централізованої бібліотечної системи за адресою:смт.Білокуракине, Луганська область,пл.Горького ім.буд.6/1</t>
  </si>
  <si>
    <t>Капітальний ремонт будівлі     Лозно-Олександрівської амбулаторії загальної практики сімейної медицини, яка знаходиться за адресою:  92211 Луганська обл. Білокуракинский р-н, смт. Лозно-Олександрівка, вул. Магістральна, 34</t>
  </si>
  <si>
    <t>Капітальний ремонт розвідного водопроводу с. Червоноармійське Білокуракинського району Луганської області</t>
  </si>
  <si>
    <t>"Капітальний ремонт будівлі Центральної амбулаторії загальної практики-сімейної медицини  смт.Білокуракине  92200 Луганська обл. смт. Білокуракине, вул.Чапаєва, 72"</t>
  </si>
  <si>
    <t>Будівництво 3-х поверхового 18-ти квартирного житлового будинку для медичних працівників пров. Промисловий 11 м. Сватове Луганська обл.</t>
  </si>
  <si>
    <t>Сватівський р-н</t>
  </si>
  <si>
    <t>м.Рубіжне</t>
  </si>
  <si>
    <t>Утеплення основної будівлі КУ "Територіальний центр" по вул. Будівельників, 25 в м.Рубіжне</t>
  </si>
  <si>
    <t>2015-2016</t>
  </si>
  <si>
    <t xml:space="preserve"> </t>
  </si>
  <si>
    <t>2013-2016</t>
  </si>
  <si>
    <t>«Капітальний ремонт Новоахтирської АСЛ Новоайдарського ЦПМСД, що знаходиться за адресою: Луганска область, Новоайдарський район, с.Новоахтирка</t>
  </si>
  <si>
    <t>«Капітальний ремонт Бахмутівська АСЛ Новоайдарського ЦПМСД, що знаходиться за адресою: Луганска область, Новоайдарський район, с.Бахмутівка, вул. Вокзальна, 42/1»</t>
  </si>
  <si>
    <t>Капітальний ремонт дитячої дошкільної установи "Білосніжка" у с. Олексіївка, Новоайдарського району Луганської області</t>
  </si>
  <si>
    <t>Реконструкція Гречишкинської загальноосвітньої школи І-ІІІ ступенів в с.Гречишкине Новоайдарського району Луганської області</t>
  </si>
  <si>
    <t xml:space="preserve">Капітальний ремонт клубу с. Гречишкине Новоайдарського району </t>
  </si>
  <si>
    <t>2014-2016</t>
  </si>
  <si>
    <t>Термомодернізація житлового будинку №9 по кв. Миру в смт. Новоайдар Луганської області</t>
  </si>
  <si>
    <t>Новоайдарський</t>
  </si>
  <si>
    <t>м.Сєвєродонецьк</t>
  </si>
  <si>
    <t>Капітальний ремонт середньої загальноосвітньої школи І-ІІІ ступенів № 6 м. Сєвєродонецька Луганської області, розташованої за адресою: вул. Маяковського, б. 9 (заміна віконних та дверних блоків)</t>
  </si>
  <si>
    <t>Капітальний ремонт середньої загальноосвітньої школи № 15 І-ІІІ ступенів м. Сєвєродонецька Луганської області, розташованої за адресою: вул. Федоренка, б. 39 (заміна віконних та дверних блоків)</t>
  </si>
  <si>
    <t>Капітальний ремонт системи опалення середньої загальноосвітньої школи І-ІІІ ступенів № 6 м. Сєвєродонецька Луганської області, розташованої за адресою: вул. Маяковського, б. 9</t>
  </si>
  <si>
    <t xml:space="preserve">Капітальний ремонт системи опалення середньої загальноосвітньої школи № 15 І-ІІІ ступенів  м. Сєвєродонецька Луганської області, розташованої за адресою: вул. вул. Федоренка, б. 39 </t>
  </si>
  <si>
    <t>Біловодський р-н</t>
  </si>
  <si>
    <t>Троїцький р-н</t>
  </si>
  <si>
    <t>Реконструкція будівлі Будинку школярів Троїцькой районної ради Луганської області за адресою: Луганська область, смт Троїцьке, вул. Радянська, 17</t>
  </si>
  <si>
    <t>Реконструкція та технічне переоснащення Євсузької сільської лікарняної амбулаторії, загальної практики-сімейної медицини з впровадженням енергозберігаючих технологій вул. Старобільська,3, с. Євсуг Біловодського району Луганської області</t>
  </si>
  <si>
    <t>Водопостачання вул. Леніна, вул. Молодіжна, вул.Чкалова, вул.Комсомольська в смт. Біловодськ Луганської обл. (2 черга будівництва)</t>
  </si>
  <si>
    <t>Капітальний ремонт будівлі Новодеркульської ЗОШ І-ІІІ ступенів шляхом реалізації енергозберігаючих матеріалів с заміною віконних блоків за адресою: Луганська область, с.Новодеркул (друга черга)</t>
  </si>
  <si>
    <t>Капітальний ремонт центральної районної бібліотеки за адресою: Луганська область, смт Біловодськ, вул. Леніна, 107</t>
  </si>
  <si>
    <t>Реконструкція теплопостачання та водопостачання КДЮСШ № 2 м.Сєвєродонецька</t>
  </si>
  <si>
    <t>Реконструкція системи теплопостачання мікрорайону МЖК «Мрія» м. Сєвєродонецька</t>
  </si>
  <si>
    <t>2016-2017</t>
  </si>
  <si>
    <t>Будівництво зовнішнього електропостачання території в районі озера Чисте, м.Сєвєродонецьк</t>
  </si>
  <si>
    <t xml:space="preserve">Благоустрій скверу  за адресою: м.Сєвєродонецьк, пр. Космонавтів, район будинку № 25 </t>
  </si>
  <si>
    <t>Перелік інвестиційних програм і проектів регіонального розвитку, що можуть реалізовуватися за рахунок коштів державного фонду регіонального розвитку у 2016 році в Луганській області</t>
  </si>
  <si>
    <t>Станично-Луганський р-н</t>
  </si>
  <si>
    <t>Будівництво блока із 9 класних кімнат до Комунального закладу Валуйська ЗОШ №1 с. Валуйське Станично-Луганського району</t>
  </si>
  <si>
    <t>Капітальний ремонт (санація) будівлі головного корпусу Станично-Луганського РТМО</t>
  </si>
  <si>
    <t>Будівництво спортивної зали з адміністративно-побутовою пристройкою для КЗ "Кремінська обласна загальноосвітня школа-інтернат І-ІІІ ступенів"</t>
  </si>
  <si>
    <t>Попаснянський р-н</t>
  </si>
  <si>
    <t>Переоснащення системи зовнішнього освітлення мікрорайона ВРЗ м. Попасна. (реконструкція)</t>
  </si>
  <si>
    <t>Реконструкція об'єктів Попаснянського МЗУОО «Салют»</t>
  </si>
  <si>
    <t>Нове будівництво вуличного освітлення в Осинівській сільській раді за інноваційними технологіями, встановлення фотомодулів на опорі</t>
  </si>
  <si>
    <t>Завершення будівництва полігону ТПВ з впровадженням альтернативних джерел в с.Осинове</t>
  </si>
  <si>
    <t>Реконструкція покрівлі Осинівської ЗОШ №2 І-ІІ ступенів Новопсковського району Луганської області</t>
  </si>
  <si>
    <t>«Капітальний ремонт мереж внутрішнього освітлення КДЮСШ №1 м. Сєвєродонецьк»</t>
  </si>
  <si>
    <t>«Капітальний ремонт мереж внутрішнього освітлення СДЮСТШ ВВС «Садко», за адресою вул. Маяковського 19 «А» м. Сєвєродонецьку»</t>
  </si>
  <si>
    <t>"Реконструкція даху комунального закладу "Дошкільний навчальний заклад ясла-садок "Дзвіночок" Новопсковської селищної ради по вулиці Леніна,7 смт. Новопсков"</t>
  </si>
  <si>
    <t>2016-2016</t>
  </si>
  <si>
    <t>"Запровадження системи роздільного збирання твердих побутових відходів як один з ефективних засобів екологічного виховання жителів смт. Новопсков"</t>
  </si>
  <si>
    <t>"Будівництво та розвиток скверу "Айдар" смт. Новопсков в рамках культурно-спортивно-оздоровчого комплексу Новопсковської селищної ради"</t>
  </si>
  <si>
    <t>"Впровадження надання соціальних ослуг з перевезення населення смт. Новопсков, с. Осинове, с. Макартетине, с. Ікове,с. Хворостяне, с. Тевяшеве автомобільним транспортом загального користування"</t>
  </si>
  <si>
    <t>"Будівництво цвинтаря за адресою вул. Новорозсошанська,33"Д" смт. Новопсков"</t>
  </si>
  <si>
    <t>"Будівництво комунальної дороги з твердим покриттям по вул. Богдана Хмельницького смт. Новопсков"</t>
  </si>
  <si>
    <t>Реконструкція нежитлової будівлі в соціально – адміністративний центр за адресою: пров. Центральний, 5 у с.Тимонове, Троїцького району, Луганської області.</t>
  </si>
  <si>
    <t>Реконструкція центральної системи водопостачання с. промінь - с. Петрівка Сватівського району, Луганської області. 1 етап (корегування)</t>
  </si>
  <si>
    <t>Капітальний ремонт будівлі краєзнавчого музею вул. Леніна, 154, смт. Біловодськ Луганської області</t>
  </si>
  <si>
    <t>Капітальний ремонт будівлі районного будинку культури вул. Леніна, 109 смт. Біловодськ Біловодського району Луганської області</t>
  </si>
  <si>
    <t>Реконструкція будівлі стаціонару, розташованого за адресою: м. Попасна, вул. Серго, б. 35А Попаснянський район Луганська область</t>
  </si>
  <si>
    <t xml:space="preserve">Реконструкція Старобільського районного Будинку культури  ім. Т.Г.Шевченка по вул. Комунарів,33, м. Старобільськ, Луганської області </t>
  </si>
  <si>
    <t>Реконструкція Старобільської ЗОШ І ступеню № 1 по кв. Ватутіна, 63, м. Старобільськ, Луганської області</t>
  </si>
  <si>
    <t>Реконструкція навчальних корпусів Старобільської гімназії по вул. Володарського, 25, м. Старобільськ, Луганської області</t>
  </si>
  <si>
    <t>Реконструкція Старобільського районного будинку творчості дітей та юнацтва по вул. Чернишевського, 26,  м. Старобільськ, Луганської області</t>
  </si>
  <si>
    <t>Капітальний ремонт Старобільської міської лікарської амбулаторії загальної практики сімейної медицини №2 м. Старобільськ вул. Набережна, 20</t>
  </si>
  <si>
    <t>Капітальний ремонт будівлі дитячого відділення КУ "Старобільське РТМО" по вул. Кірова, 67, м. Старобільськ, Луганської області</t>
  </si>
  <si>
    <t>Капітальний ремонт будівлі клініко-діагностичної лабораторії з адмінприміщеннями КУ "Старобільське РТМО" по вул. Кірова, 67, м. Старобільськ, Луганської області</t>
  </si>
  <si>
    <t>Будівництво міні-котельної на твердому паливі для адміністративної будівлі за адресою: вул. Комунарів, 36 в м.Старобільськ Луганської області</t>
  </si>
  <si>
    <t>Проведення робіт по водовідведенню по вул. Пролетарській м. Старобільськ Луганської області</t>
  </si>
  <si>
    <t>Старобільський р-н</t>
  </si>
  <si>
    <t>Будівництво каналізаційної насосної станції з мережами з боку схрещення  вул. Студентська і Померанчука  м. Рубіжне (коригування проекту)</t>
  </si>
  <si>
    <t>Реконструкція заплавного мосту № 1 м.Сєвєродонецьк</t>
  </si>
  <si>
    <t>Капітальний ремонт нежитлової будівлі майстерні за адресою : Луганська область, Попаснянський район, смт Врубівка, вул. Артема, буд. 1</t>
  </si>
  <si>
    <t>Будівництво вуличного водопроводу на території селища Лоскутівка Попаснянського району Луганської області</t>
  </si>
  <si>
    <t>Будівництво підвідного водопроводу від селища Лоскутівка до селища Підлісне Попаснянського району  Луганської області</t>
  </si>
  <si>
    <t>1539,00</t>
  </si>
  <si>
    <t>Капітальний ремонт будівлі гуртожитку по вул. Чехова, 9, м. Рубіжне, для розміщення внутрішньо переміщених осіб</t>
  </si>
  <si>
    <t>Новопсковський р-н (проекти об'єднаної громади)</t>
  </si>
  <si>
    <t>м. Лисичанськ</t>
  </si>
  <si>
    <t>Капітальний ремонт м'якої покрівлі житлового будинку № 304 по вул. Жовтнева м. Лисичанська</t>
  </si>
  <si>
    <t>Капітальний ремонт трубопроводу холодного водопостачання та центрального опалення житлового будинку № 302 по вул. Жовтнева м. Лисичанська</t>
  </si>
  <si>
    <t>Капітальний ремонт м"якої покрівлі житлового будинку за адресою: м. Новодружеськ, вул. Куйбишева, буд. 42-А</t>
  </si>
  <si>
    <t>Капітальний ремонт м"якої покрівлі житлового будинку за адресою: м. Новодружеськ, вул.Шевченка, буд. 1</t>
  </si>
  <si>
    <t>Капітальний ремонт м"якої покрівлі житлового будинку за адресою: м. Привілля, вул.П.Морозова, буд. 4</t>
  </si>
  <si>
    <t>Капітальний ремонт м"якої покрівлі житлового будинку за адресою: м. Привілля, вул.Ломоносова, буд. 2-Б</t>
  </si>
  <si>
    <t>Капітальний ремонт електроосвітлення та силової проводки житлового будинку № 345 по вул. Свердлова в м. Лисичанськ</t>
  </si>
  <si>
    <t>Капітальний ремонт Городищенської сільської лікарської амбулаторії із застосуванням енергозберігаючих технологій вул. Шкільна, 2 с. Городище, Біловодського району Луганської області</t>
  </si>
  <si>
    <t>Доступну медичну допомогу - кожному жителю району. Забезпечення амбулаторій оснащеним автотранспортом для обслуговування сімейними лікарями наслення Біловодського району</t>
  </si>
  <si>
    <t>«Капітальний ремонт автодороги по вул.Машинобудівельників в м. Лисичанськ»</t>
  </si>
  <si>
    <t>«Капітальний ремонт автодороги по вул. Ген. Потапенка в м. Лисичанськ»</t>
  </si>
  <si>
    <t>«Капітальний ремонт автодороги по вул.Краснодонська в м. Лисичанськ»</t>
  </si>
  <si>
    <t>«Капітальний ремонт автодороги по вул. Києвська в м. Лисичанськ»</t>
  </si>
  <si>
    <t>«Капітальний ремонт автодороги по вул. Гарібальді в м. Лисичанськ»</t>
  </si>
  <si>
    <t>«Капітальний ремонт автодороги по вул. Революційна в м. Лисичанськ»</t>
  </si>
  <si>
    <t>«Капітальний ремонт автодороги по вул. Красна в м. Лисичанськ»</t>
  </si>
  <si>
    <t>«Капітальний ремонт автодороги по вул. Свердлова в м. Лисичанськ»</t>
  </si>
  <si>
    <t>«Капітальний ремонт автодороги по вул. К. Маркса в м. Лисичанськ»</t>
  </si>
  <si>
    <t>«Капітальний ремонт автодороги по вул. 9-го Травня в м. Лисичанськ»</t>
  </si>
  <si>
    <t>«Капітальний ремонт автодороги по вул. Земнухова в м. Лисичанськ»</t>
  </si>
  <si>
    <t>«Капітальний ремонт автодороги по вул. Свободи в м. Лисичанськ»</t>
  </si>
  <si>
    <t>«Капітальний ремонт автодороги по вул. Дібровка в м. Лисичанськ»</t>
  </si>
  <si>
    <t>«Капітальний ремонт автодороги по вул. Гора Кірова в м. Лисичанськ»</t>
  </si>
  <si>
    <t>«Капітальний ремонт автодороги по вул.Героїв Сталінграда в м. Лисичанськ»</t>
  </si>
  <si>
    <t>«Капітальний ремонт автодороги по вул. Автомобілістів в м. Лисичанськ»</t>
  </si>
  <si>
    <t>«Капітальний ремонт автодороги по вул. Рєпіна в м. Лисичанськ»</t>
  </si>
  <si>
    <t>«Капітальний ремонт автодороги по пр. 65 років Перемоги в м. Лисичанськ»</t>
  </si>
  <si>
    <t>«Капітальний ремонт автодороги по вул. Кадіївська в м. Лисичанськ»</t>
  </si>
  <si>
    <t>«Капітальний ремонт автодороги по вул. Пролетарська в м. Новодружеськ»</t>
  </si>
  <si>
    <t>«Капітальний ремонт автодороги по вул. Чехова в м. Новодружеськ»</t>
  </si>
  <si>
    <t>«Капітальний ремонт автодороги по вул. Будьонного в м. Новодружеськ»</t>
  </si>
  <si>
    <t>«Капітальний ремонт автодороги по вул. Куйбишева в м. Новодружеськ»</t>
  </si>
  <si>
    <t>«Капітальний ремонт автодороги по вул. Маяковського в м. Новодружеськ»</t>
  </si>
  <si>
    <t>«Капітальний ремонт автодороги по вул. Донецька в м. Привілля»</t>
  </si>
  <si>
    <t>«Капітальний ремонт автодороги по вул. Шкільна в м. Привілля»</t>
  </si>
  <si>
    <t>«Капітальний ремонт автодороги по вул. Чехова в м. Привілля»</t>
  </si>
  <si>
    <t>«Капітальний ремонт автодороги по Пушкіна в м. Привілля»</t>
  </si>
  <si>
    <t>"Капітальний ремонт м'якої покрівлі житлового будинку № 2а по вул.Курячого м.Лисичанська"</t>
  </si>
  <si>
    <t>"Капітальний ремонт м'якої покрівлі житлового будинку №3 кв.Молодіжного м.Лисичанська"</t>
  </si>
  <si>
    <t>"Капітальний ремонт м'якої покрівлі житлового будинку №22  кв.Ленінського комсомолу м.Лисичанська"</t>
  </si>
  <si>
    <t>"Капітальний ремонт м'якої покрівлі житлового будинку №2 по вул.2-го вересня  м.Лисичанська"</t>
  </si>
  <si>
    <t>"Капітальний ремонт м'якої покрівлі житлового будинку № 94 по пр.Леніна  м.Лисичанська"</t>
  </si>
  <si>
    <t>"Капітальний ремонт м'якої покрівлі житлового будинку № 365 по вул.Свердлова  м.Лисичанська"</t>
  </si>
  <si>
    <t>«Капітальний ремонт будівлі із використанням енергозберігаючих технологій пришкільного інтернату Біловодської ЗОШ І-ІІІ ступенів вул. Леніна, 91 смт. Біловодськ Біловодського району Луганської області»</t>
  </si>
  <si>
    <t>Придбання „Шкільного автобуса”</t>
  </si>
  <si>
    <t>Оновлення парку сміттєвозних машин м.Рубіжне</t>
  </si>
  <si>
    <t>Кремінський р-н</t>
  </si>
  <si>
    <t xml:space="preserve"> «Покращення медичного обслуговування. Купівля санітарних автомобілів для КУ «Кремінський районний центр ПМ-СД»
</t>
  </si>
  <si>
    <t>Реконструкція Булгаківського фельдшерського пункту розташованого за адресою: Луганська область, Кремінський район, 
с. Булгаківка, вул. Совєтська, 22В</t>
  </si>
  <si>
    <t>Реконструкція Нововодянського фельдшерського пункту, розташованого за адресою: Луганська область, Кремінський район, с. Нововодяне, вул. Центральна, 52</t>
  </si>
  <si>
    <t>Капітальний ремонт електрообладнання та електромереж інфекційного відділення №1</t>
  </si>
  <si>
    <t>Капітальний ремонт електрообладнання та електромереж поліклініки №1</t>
  </si>
  <si>
    <t>Капітальний ремонт електрообладнання та електромереж стерилізаційного відділення №1</t>
  </si>
  <si>
    <t>Капітальний ремонт електрообладнання та електромереж головного терапевтичного корпусу №1</t>
  </si>
  <si>
    <t>Капітальний ремонт електрообладнання та електромереж фізіотерапії №1</t>
  </si>
  <si>
    <t>Капітальний ремонт електрообладнання та електромереж харчоблоку №1</t>
  </si>
  <si>
    <t>Капітальний ремонт електрообладнання та електромереж родильного відділення №1</t>
  </si>
  <si>
    <t>Придбання двох нових шкільних автобусів</t>
  </si>
  <si>
    <t>Облаштування дитячого садка «Пролісок» у с. Красноріченське Кремінського району Луганської області.</t>
  </si>
  <si>
    <t>Розробка Генерального плану міста Кремінна та Плану зонування території міста Кремінна</t>
  </si>
  <si>
    <t>Підвищення рівня благоустрою та комунального обслуговування територіальної громади м.Кремінна Луганської області. Закупівля автотранспорту для збору відходів та санітарного очищення елементів благоустрою</t>
  </si>
  <si>
    <t>Реконструкція проспекту "Дружба" в м.Кремінна Луганської обл.</t>
  </si>
  <si>
    <t xml:space="preserve"> Реконструкція пл. Красна в м.Кремінна Луганської обл.</t>
  </si>
  <si>
    <t>Реконструкція дошкільного навчального закладу "Івушка" в м.Кремінна Луганської області</t>
  </si>
  <si>
    <t>Створення умов для сімейного відпочинку, фізичного та культурного розвитку дітей і молоді територіальної громади міста Кремінна Луганської області</t>
  </si>
  <si>
    <t>Карітальний ремонтр будівлі яслі-саду "Рябінушка" (енергозбереження)</t>
  </si>
  <si>
    <t>«Реконструкція Червонопопівського фельдшерського пункту»</t>
  </si>
  <si>
    <t>Реконструкція бази відпочинку "Лісна поляна" у Кремінському районі Луганської області</t>
  </si>
  <si>
    <t>Проекти Білокуракинської територіальної громади</t>
  </si>
  <si>
    <t>Придбання автобуса  для організації пасажирських перевезень на території  Білокуракинської  територіальної громади</t>
  </si>
  <si>
    <t>Капітальний ремонт системи водопостачання  с. Олександропіль, Білокуракинського району, Луганської області</t>
  </si>
  <si>
    <t>Придбання ГАЗ 3309 КО-503-B-2 вакуумної машини   для очищення вигрібних ям та транспортування відходів до місця утилізації на території  Білокуракинської територіальної громади</t>
  </si>
  <si>
    <t>Придбання трактора  МТЗ-82 для виконання навантажувальних робіт, робіт з благоустрою та інших робіт на території  Білокуракинської територіальної громади</t>
  </si>
  <si>
    <r>
      <t xml:space="preserve">Придбання сміттєвоза ГАЗ 3309 МБЗ-7,5 </t>
    </r>
    <r>
      <rPr>
        <sz val="12"/>
        <color indexed="8"/>
        <rFont val="Times New Roman"/>
        <family val="1"/>
      </rPr>
      <t xml:space="preserve">для покращення матеріально-технічної бази Білокуракинської  територіальної громади </t>
    </r>
  </si>
  <si>
    <t>Інші проекти Білокуракинського району</t>
  </si>
  <si>
    <t>«Забезпечення рівного доступу до якісної освіти дітей, які мешкають у сільській місцевості шляхом придбання трьох шкільних автобусів для НВК «Ковалівська ЗОШ І-ІІІ ст.-ДНЗ», Містківської ЗОШ І-ІІІ ст. та Нижньодуванської ЗОШ І-ІІІ ст.»</t>
  </si>
  <si>
    <t xml:space="preserve">Підвищення якості надання соціальних послуг з виховання та утримання дітей-сиріт та дітей, позбавлених батьківського піклування, батьками-вихователями дитячого будинку сімейного типу, створеного на базі родини Лозенко </t>
  </si>
  <si>
    <t>Капітальний ремонт будівлі гуртожитку з термомодернізацією, розташованого за адресою: Луганська обл., р. Сєвєродонецьк, вул. Маяковського, 24</t>
  </si>
  <si>
    <t>«Придбання комунальної (спеціалізованої) техніки для потреб Станично-Луганського району»</t>
  </si>
  <si>
    <t>«Модернізація оснащення комунального закладу «Вільхівська загальноосвітня школа I-III ступенів» в плані подальшого розвитку системи освіти та збереження здоров’я дітей і молоді »</t>
  </si>
  <si>
    <t>Проекти, подані за ініціативою центральних органів влади</t>
  </si>
  <si>
    <t>Реконструкція водопровідної мережі села Веселе, Старобільського району, Луганської області</t>
  </si>
  <si>
    <t>Реконструкція Старобільської дитячої школи мистецтв, корпус 2, вул. Гаршина, 2, м. Старобільськ</t>
  </si>
  <si>
    <t>Реконструкція самопливного каналізаційного колектору по вул. Пролетарська м. Старобільськ</t>
  </si>
  <si>
    <t>Капітальний ремонт будівлі хірургічного відділення по вул. Кірова, 67, м. Старобільськ, луганської області</t>
  </si>
  <si>
    <t>Капітальний ремонт дошкільного закладу в с. Лиман вул. Пізника, 1б, Старобільського району Луганської області</t>
  </si>
  <si>
    <t>«Капітальний ремонт з термомодернізацією будівель ДЗ «ЛНУ імені Тараса Шевченка» за адресою: пл. Гоголя, 1, м.Старобільськ, Луганська область»</t>
  </si>
  <si>
    <t>2016р.</t>
  </si>
  <si>
    <t>"Капітальний ремонт з термомодернізацією адміністративних будівель і гаражів з прибудовами Луганськой митниці ДФС розташованих за адресою: м.Старобільськ, вул.Р.Люксембург,76"</t>
  </si>
  <si>
    <t>Капітальний ремонт. Термомодернізація будівель Новоайдарської школи-гімназії за адресою Луганська область, Новоайдарський район, смт Новоайдар, вул. Леніна, 21</t>
  </si>
  <si>
    <t>Проекти, подані Департаментом соціального захисту населення</t>
  </si>
  <si>
    <t>Розробка проектно-кошторисної документації до проекту «Будівництво  житлового корпусу «Кремінського обласного будинку – інтернату для громадян похилого віку та інвалідів», розташований за адресою: Луганська обл., Кремінський р-н, с. Ст.Краснянка, вул. Переїздна, 4»</t>
  </si>
  <si>
    <t>Розробка проектної документації для проекту «Реконструкція  будівель ТМО м.Кремінна систем опалення, заміна покрівлі із утепленням з метою енергозбереження, обладнання ліфтового господарства, зовнішньої мережі водопостачання та водовідведення»</t>
  </si>
  <si>
    <t>«Розробка проектної документації до проекту «Реконструкція будівлі, Кремінської ЗОШ №1 І-ІІІ ст.»</t>
  </si>
  <si>
    <t>«Розробка проектної документації до проекту «Реконструкція будівлі, НВК «Кремінська ЗОШ №3 І-ІІІ ст.-ДНЗ»</t>
  </si>
  <si>
    <t>«Розробка проектної документації до проекту «Реконструкція будівлі Кремінської районної ради»</t>
  </si>
  <si>
    <t>"Реконструкція мосту через р. Борова пров. Зарічний в с. Боровеньки"</t>
  </si>
  <si>
    <t>Реконструкція системи водопостачання м.Кремінна, Луганської обл. 3 етап. Реконструкція мереж водопостачання від ВНС "Житлівка"</t>
  </si>
  <si>
    <t>Розробка проектної документації до проекту "Реконструкція багаквартирного двоповерхового житлового будинку в м.Кремінна, вул.Вокзальна,1Д під соціальне житло у тому числі для розселення внутрішньо переміщених осіб"</t>
  </si>
  <si>
    <t>Розробка проектної до проекту "Реконструкція дошкільного навчального закладу "Журавушка" в м.Кремінна Луганської оьлю"</t>
  </si>
  <si>
    <t>Розробка проектної документації для проекту "Будівництво кладовища в м.Кремінна луганської області</t>
  </si>
  <si>
    <t>Розробка проектної документації для проекту "Реконструкція зовнішнього освітлення вулиць м.Кремінна, Луганської області"</t>
  </si>
  <si>
    <t>Реконструкція недобудованого 24-х квартирного житлового будинку по вул. Залізнична, 1 м. Старобільськ</t>
  </si>
  <si>
    <t>Розробка проектно-кошторисної документації до проекту «Реконструкція Білокуракинського обласного будинку – інтернату для громадян похилого віку та інвалідів з прибудовою приміщення їдальні», розташований за адресою: Луганська обл.,  смт. Білокуракине,                вул. Підгірна, 342 д».</t>
  </si>
  <si>
    <t>Капітальний ремонт будівлі комунальної власності територіальної громади для відкриття комплекса побутових послуг у с. Кримське за адресою: вул. Леніна, 82</t>
  </si>
  <si>
    <t>Придбання сміттєвоза з боковим завантаженням на базі автомобіля ГАЗ Троїцькою селищною радою Луганської області</t>
  </si>
  <si>
    <t>Придбання шкільного автобуса для перевезення учнів Новочервонівської ЗОШ І-ІІІ ступенів Троїцької районної ради Луганської області</t>
  </si>
  <si>
    <t>Виконання проектно-вишукувальних робіт з будівництва та реконструкції об'єктів аеропорту "Сєвєродонецьк"</t>
  </si>
  <si>
    <t>Розробка проектної документації до проекту «Будівництво підводної лінії електрозабезпечення до водяної насосної станції с. Солідарне»</t>
  </si>
  <si>
    <t>Проекти, запропоновані Департаментом екології та природних ресурсів</t>
  </si>
  <si>
    <t>Розробка проектно-кошторисної документації "Будівництво полігону твердих побутових відходів у м. Попасна</t>
  </si>
  <si>
    <t>Пректи, запропоновані управлінням культури, національностей та релігій</t>
  </si>
  <si>
    <t>Розробка науково-проектної документації до проекту "Капітальний ремонт будівлі Луганського обласного краєзнавчого музею у м.Старобільськ Луганської області по вул. Жовтнева, 53</t>
  </si>
  <si>
    <r>
      <t>Розробка проектно-кошторисної документації до проекту «Будівництво модульної твердопаливної котельні для опалення Кремінського обласного будинку – інтернату для громадян похилого віку та інвалідів, розташований за адресою:</t>
    </r>
    <r>
      <rPr>
        <sz val="12"/>
        <rFont val="Times New Roman"/>
        <family val="1"/>
      </rPr>
      <t xml:space="preserve"> Луганська обл., Кремінський   р-н,               с. Ст. Краснянка, вул. Переїзна, 4</t>
    </r>
    <r>
      <rPr>
        <sz val="12"/>
        <color indexed="8"/>
        <rFont val="Times New Roman"/>
        <family val="1"/>
      </rPr>
      <t>».</t>
    </r>
  </si>
  <si>
    <r>
      <t>Розробка проектно-кошторисної документації до проекту</t>
    </r>
    <r>
      <rPr>
        <b/>
        <sz val="12"/>
        <color indexed="8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 xml:space="preserve">Будівництво модульної твердопаливної котельні для опалення Дмитрівського  обласного психоневрологічного інтернату, розташований за адресою: Луганська обл., </t>
    </r>
    <r>
      <rPr>
        <sz val="12"/>
        <rFont val="Times New Roman"/>
        <family val="1"/>
      </rPr>
      <t>Новоайдарський   р-н,  с. Дмитрівка, вул. Леніна, 32-а</t>
    </r>
    <r>
      <rPr>
        <sz val="12"/>
        <color indexed="8"/>
        <rFont val="Times New Roman"/>
        <family val="1"/>
      </rPr>
      <t>».</t>
    </r>
  </si>
  <si>
    <r>
      <t>Розробка проектно-кошторисної документації до проекту «Будівництво модульної твердопаливної котельні для опалення Нижнянського  обласного психоневрологічного інтернату,</t>
    </r>
    <r>
      <rPr>
        <sz val="12"/>
        <rFont val="Times New Roman"/>
        <family val="1"/>
      </rPr>
      <t xml:space="preserve"> розташований за адресою: Луганська обл., Попаснянський район,  смт. Нижнє,  вул. Первомайська, 13</t>
    </r>
    <r>
      <rPr>
        <sz val="12"/>
        <color indexed="8"/>
        <rFont val="Times New Roman"/>
        <family val="1"/>
      </rPr>
      <t>».</t>
    </r>
  </si>
  <si>
    <r>
      <t>Розробка проектно кошторисної документації до проекту «Будівництво модульних твердопаливних котельнь для опалення  Попаснянського обласного психоневрологічного інтернату, розташований за адресою:</t>
    </r>
    <r>
      <rPr>
        <sz val="12"/>
        <rFont val="Times New Roman"/>
        <family val="1"/>
      </rPr>
      <t xml:space="preserve"> Луганська обл.,   м. Попасна,     вул. Польова, 2</t>
    </r>
    <r>
      <rPr>
        <sz val="12"/>
        <color indexed="8"/>
        <rFont val="Times New Roman"/>
        <family val="1"/>
      </rPr>
      <t>».</t>
    </r>
  </si>
  <si>
    <r>
      <t>Розробка проектно кошторисної документації до проекту</t>
    </r>
    <r>
      <rPr>
        <b/>
        <sz val="12"/>
        <color indexed="8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 xml:space="preserve">Будівництво модульної твердопаливної котельні для опалення Сватівського  обласного будинку – інтернату для громадян похилого віку та інвалідів, розташований за адресою: Луганська обл., </t>
    </r>
    <r>
      <rPr>
        <sz val="12"/>
        <rFont val="Times New Roman"/>
        <family val="1"/>
      </rPr>
      <t xml:space="preserve"> м. Сватове,                    вул. Грушевського 1</t>
    </r>
    <r>
      <rPr>
        <sz val="12"/>
        <color indexed="8"/>
        <rFont val="Times New Roman"/>
        <family val="1"/>
      </rPr>
      <t xml:space="preserve">».               </t>
    </r>
  </si>
  <si>
    <r>
      <t>Розробка проектно-кошторисної  документації до проекту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«Реконструкція комунального закладу «Луганський обласний позаміський заклад оздоровлення та відпочинку "Берізка", розташований за адресою: Луганська обл., Станично-Луганський район, с. Макарове, вул. Чапаєва, 46 А.».</t>
    </r>
  </si>
  <si>
    <r>
      <t>Розробка проектно-кошторисної документації до проекту</t>
    </r>
    <r>
      <rPr>
        <b/>
        <sz val="12"/>
        <color indexed="8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Реконструкція будівлі старої котельні в спортивний комплекс «Дмитрівського  обласного психоневрологічного інтернату», розташований за адресою: Луганська обл., Новоайдарський р-н, с. Дмитрівка, вул. Леніна, 32-а».</t>
    </r>
  </si>
  <si>
    <r>
      <t>Розробка проектно-кошторисної документації до проекту</t>
    </r>
    <r>
      <rPr>
        <sz val="12"/>
        <color indexed="8"/>
        <rFont val="Times New Roman"/>
        <family val="1"/>
      </rPr>
      <t xml:space="preserve"> «Капітальний ремонт корпусу № 1 «Попаснянського обласного психоневрологічного інтернату», розташований за адресою: Луганська обл., м. Попасна, вул. Польова,2»</t>
    </r>
  </si>
  <si>
    <r>
      <t>Розробка проектно-кошторисної документації до проекту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«Реконструкція комунального закладу «Луганський обласний позаміський заклад оздоровлення та відпочинку "Сонячний"», розташований за адресою: Луганська обл., Станично-Луганський район, с.Макарове».</t>
    </r>
  </si>
  <si>
    <r>
      <t>Капітальний ремонт будівлі Луганської обласної клінічної лікарні під розміщення відділень</t>
    </r>
    <r>
      <rPr>
        <b/>
        <sz val="12"/>
        <rFont val="Times New Roman"/>
        <family val="1"/>
      </rPr>
      <t xml:space="preserve"> хірургічного </t>
    </r>
    <r>
      <rPr>
        <sz val="12"/>
        <rFont val="Times New Roman"/>
        <family val="1"/>
      </rPr>
      <t>профілю. Адреса: м. Сєвєродонецьк, вул. Сметаніна, 5</t>
    </r>
  </si>
  <si>
    <r>
      <t xml:space="preserve">Капітальний ремонт будівлі Луганської обласної клінічної лікарні під розміщення відділень </t>
    </r>
    <r>
      <rPr>
        <b/>
        <sz val="12"/>
        <rFont val="Times New Roman"/>
        <family val="1"/>
      </rPr>
      <t>терапевтичного</t>
    </r>
    <r>
      <rPr>
        <sz val="12"/>
        <rFont val="Times New Roman"/>
        <family val="1"/>
      </rPr>
      <t xml:space="preserve"> профілю. Адреса: м. Сєвєродонецьк, вул. Сметаніна, 5</t>
    </r>
  </si>
  <si>
    <t>Марковський район</t>
  </si>
  <si>
    <t>1.</t>
  </si>
  <si>
    <t>Капітальний ремонт асфальтобетонного покриття комунальної автодороги вул. Садова с. Сичанське Марківського р-ну Луганської обл.</t>
  </si>
  <si>
    <t>2.</t>
  </si>
  <si>
    <t>Капітальний ремонт асфальтобетонного покриття комунальної автодороги вул. Леніна і вул. Власа Погребенко с. Лісна Поляна Марківського р-ну Луганської обл.</t>
  </si>
  <si>
    <t>3.</t>
  </si>
  <si>
    <t>Покращення матеріально-технічної бази КДНЗ № 1 «Теремок»</t>
  </si>
  <si>
    <t>4.</t>
  </si>
  <si>
    <t>Придбання шкільного автобусу для підвезення учнів і педагогічних працівників до Краснопільської та Височинівської ЗОШ</t>
  </si>
  <si>
    <t>Проекти, поданы управлінням інфраструктури та туризму</t>
  </si>
  <si>
    <t>Проекти обласного значення (УКС)</t>
  </si>
  <si>
    <t>Розробка проектної документації до проекту «Реконструкція котельні центральної міської лікарні по вул.Студентська,19в, м.Рубіжне»</t>
  </si>
  <si>
    <t>Розробка проектної документації до проекту «Будівництво житлового будинку № 16 “Б” в мкр. 7, м. Рубіжне»</t>
  </si>
  <si>
    <t>Капітальний ремонт будівлі за адресою: вул. Леніна, 21, м. Сєвєродонецьк</t>
  </si>
  <si>
    <t>Будівництво  ливневої  каналізації  по вул. Андрющенко, Чернишевського  в     м. Старобільськ</t>
  </si>
  <si>
    <r>
      <t>Капітальний ремонт будівлі Луганської обласної</t>
    </r>
    <r>
      <rPr>
        <b/>
        <sz val="12"/>
        <rFont val="Times New Roman"/>
        <family val="1"/>
      </rPr>
      <t xml:space="preserve"> дитячої клінічної лікарні.</t>
    </r>
    <r>
      <rPr>
        <sz val="12"/>
        <rFont val="Times New Roman"/>
        <family val="1"/>
      </rPr>
      <t xml:space="preserve"> Адреса: м.Лисичанськ, кв. 40 років Перемоги, 12 а</t>
    </r>
  </si>
  <si>
    <r>
      <t xml:space="preserve">Капітальний ремонт будівлі лікувального </t>
    </r>
    <r>
      <rPr>
        <b/>
        <sz val="12"/>
        <rFont val="Times New Roman"/>
        <family val="1"/>
      </rPr>
      <t xml:space="preserve">корпусу №3 </t>
    </r>
    <r>
      <rPr>
        <sz val="12"/>
        <rFont val="Times New Roman"/>
        <family val="1"/>
      </rPr>
      <t>Луганської обласної клінічної лікарні під розміщення відділень інфекційного профілю. Адреса: м.Сєвєродонецьк, вул.Сметаніна, 5</t>
    </r>
  </si>
  <si>
    <r>
      <t xml:space="preserve">Капітальний ремонт будівлі </t>
    </r>
    <r>
      <rPr>
        <b/>
        <sz val="12"/>
        <rFont val="Times New Roman"/>
        <family val="1"/>
      </rPr>
      <t xml:space="preserve">корпусу №4 </t>
    </r>
    <r>
      <rPr>
        <sz val="12"/>
        <rFont val="Times New Roman"/>
        <family val="1"/>
      </rPr>
      <t>Луганської обласної клінічної лікарні під розміщення відділень інфекційного профілю. Адреса: м.Сєвєродонецьк, вул.Сметаніна, 5</t>
    </r>
  </si>
  <si>
    <r>
      <t xml:space="preserve">Капітальний ремонт будівлі </t>
    </r>
    <r>
      <rPr>
        <b/>
        <sz val="12"/>
        <rFont val="Times New Roman"/>
        <family val="1"/>
      </rPr>
      <t xml:space="preserve">корпусу №5 </t>
    </r>
    <r>
      <rPr>
        <sz val="12"/>
        <rFont val="Times New Roman"/>
        <family val="1"/>
      </rPr>
      <t>Луганської обласної клінічної лікарні під розміщення відділень інфекційного профілю. Адреса: м.Сєвєродонецьк, вул.Сметаніна, 5</t>
    </r>
  </si>
  <si>
    <r>
      <t xml:space="preserve">Капітальний ремонт будівлі </t>
    </r>
    <r>
      <rPr>
        <b/>
        <sz val="12"/>
        <rFont val="Times New Roman"/>
        <family val="1"/>
      </rPr>
      <t>корпусу №6</t>
    </r>
    <r>
      <rPr>
        <sz val="12"/>
        <rFont val="Times New Roman"/>
        <family val="1"/>
      </rPr>
      <t xml:space="preserve"> Луганської обласної клінічної лікарні під розміщення відділень інфекційного профілю. Адреса: м.Сєвєродонецьк, вул.Сметаніна, 5</t>
    </r>
  </si>
  <si>
    <r>
      <t xml:space="preserve">Капітальний ремонт будівлі </t>
    </r>
    <r>
      <rPr>
        <b/>
        <sz val="12"/>
        <rFont val="Times New Roman"/>
        <family val="1"/>
      </rPr>
      <t>Луганського обласного клінічного онкологічного диспансеру</t>
    </r>
    <r>
      <rPr>
        <sz val="12"/>
        <rFont val="Times New Roman"/>
        <family val="1"/>
      </rPr>
      <t>. Адреса: м. Лисичанськ, вул. Машинобудівників, 18</t>
    </r>
  </si>
  <si>
    <r>
      <t>Будівництво</t>
    </r>
    <r>
      <rPr>
        <b/>
        <sz val="12"/>
        <rFont val="Times New Roman"/>
        <family val="1"/>
      </rPr>
      <t xml:space="preserve"> котельні для опалення</t>
    </r>
    <r>
      <rPr>
        <sz val="12"/>
        <rFont val="Times New Roman"/>
        <family val="1"/>
      </rPr>
      <t xml:space="preserve"> будівель Луганської обласної клінічноїї лікарні. Адреса: м. Сєвєродонецьк, вул. Смєтаніна, 5</t>
    </r>
  </si>
  <si>
    <r>
      <t xml:space="preserve">Будівництво </t>
    </r>
    <r>
      <rPr>
        <b/>
        <sz val="12"/>
        <rFont val="Times New Roman"/>
        <family val="1"/>
      </rPr>
      <t>котельні та зовнішніх мереж</t>
    </r>
    <r>
      <rPr>
        <sz val="12"/>
        <rFont val="Times New Roman"/>
        <family val="1"/>
      </rPr>
      <t xml:space="preserve"> Луганського обласного клінічного онкологічного диспансеру. Адреса: м. Лисичанськ вул. Машинобудівників, 18</t>
    </r>
  </si>
  <si>
    <r>
      <t xml:space="preserve">Придбання екскаватора для виконання будівельних, навантажувальних, ремонтних та інших робіт на території  </t>
    </r>
    <r>
      <rPr>
        <sz val="12"/>
        <color indexed="8"/>
        <rFont val="Times New Roman"/>
        <family val="1"/>
      </rPr>
      <t>Білокуракинської  територіальної громади</t>
    </r>
  </si>
  <si>
    <t>Реконструкція корпусу будівлі допоміжних приміщень під багатоквартирний житловий будинок для медичних працівників</t>
  </si>
  <si>
    <t>Капітальний ремонт Троїцького ТМО  з впровадженням енергозберігаючих технологій  в смт.Троїцьке, вул. Крупської, 11</t>
  </si>
  <si>
    <t>Капітальний ремонт будівлі комунальної форми власності територіальної громади для відкриття адміністративно-культурного комплексу в с.Кримське за адресою вул. Леніна, 82А</t>
  </si>
  <si>
    <t>Розроблення генерального плану, плану зонування та детального плану території міста Гірське</t>
  </si>
  <si>
    <t>Розроблення генерального плану, детального плану та плану зонування території міста Золоте</t>
  </si>
  <si>
    <t>«Капітальний ремонт покрівлі будівлі поліклініки в смт Троїцьке, вул. Крупської, 11»</t>
  </si>
  <si>
    <t>Реконструкція Старобільської ЗОШ ІІ-ІІІ ступенів № 4 Старобільської райради на кв. Ватутіна, 53 «а» м  . Старобільськ, Луганської області</t>
  </si>
  <si>
    <t>Розроблення топографічного генерального плану та плану зонування території міста Попасна</t>
  </si>
  <si>
    <t>Капітальний ремонт асфальтобетонного покриття автомобільної дороги по вул. Миру у м.Попасна Луганської області</t>
  </si>
  <si>
    <t>Капітальний ремонт асфальтобетонного покриття автомобільної дороги по вул. Миронівська у м.Попасна Луганської області</t>
  </si>
  <si>
    <t>Капітальний ремонт асфальтобетонного покриття автомобільної дороги по вул. Бахмутська у м.Попасна Луганської області</t>
  </si>
  <si>
    <t>Капітальний ремонт асфальтобетонного покриття автомобільної дороги по вул. Первомайська у м.Попасна Луганської області</t>
  </si>
  <si>
    <t>5.</t>
  </si>
  <si>
    <t>Реконструкція будівлі поліклініки з застосуванням енергозберігаючих технологій Марківського РТМО вул. Леніна, 6 смт Марківка Луганської обл.</t>
  </si>
  <si>
    <t>«Енергозберігаючі заходи  в Коломийчанській ЗОШ І-ІІІ ступенів,капітальний ремонт покрівлі та заміна вікон на енергозберігаючі”</t>
  </si>
  <si>
    <r>
      <t>«</t>
    </r>
    <r>
      <rPr>
        <sz val="12"/>
        <rFont val="Times New Roman"/>
        <family val="1"/>
      </rPr>
      <t>Капітальний ремонт будівлі сільського будинку культури с. Новоселівське Куземівської сільської ради»</t>
    </r>
  </si>
  <si>
    <t>Придбання санітарного автомобільного транспорту для надання медичної допомоги жителям Біловодського району</t>
  </si>
  <si>
    <t>Капітальний ремонт приміщень Врубівської ЗОШ І-ІІІ ступенів,яка розташована за адресою: Луганська область ,Попаснянський район,смт.Врубівка,вул.Артема,1</t>
  </si>
  <si>
    <t>Реконструкція системи освітлення НВК "Спеціалізована школа-колегіум "Національного університету "Києво-Могилянська академія"</t>
  </si>
  <si>
    <t>Капітальний ремонт будівлі (заміна вікон) Осинівської ЗОШ № 1 І-ІІ ст. Новопсковської районної ради Луганської області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</si>
</sst>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</numFmts>
  <fonts count="61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color indexed="8"/>
      <name val="Times New Roman"/>
      <family val="1"/>
    </font>
    <font>
      <sz val="14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47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4" fillId="0" borderId="11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1" fillId="33" borderId="29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3" fontId="10" fillId="0" borderId="10" xfId="0" applyNumberFormat="1" applyFont="1" applyFill="1" applyBorder="1" applyAlignment="1">
      <alignment horizontal="center" vertical="center" wrapText="1"/>
    </xf>
    <xf numFmtId="193" fontId="1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93" fontId="8" fillId="33" borderId="10" xfId="0" applyNumberFormat="1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vertical="center" wrapText="1"/>
    </xf>
    <xf numFmtId="0" fontId="14" fillId="9" borderId="10" xfId="0" applyFont="1" applyFill="1" applyBorder="1" applyAlignment="1">
      <alignment vertical="center" wrapText="1"/>
    </xf>
    <xf numFmtId="193" fontId="8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 wrapText="1"/>
    </xf>
    <xf numFmtId="193" fontId="15" fillId="9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195" fontId="13" fillId="0" borderId="10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193" fontId="15" fillId="33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195" fontId="15" fillId="9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93" fontId="10" fillId="0" borderId="10" xfId="0" applyNumberFormat="1" applyFont="1" applyBorder="1" applyAlignment="1">
      <alignment horizontal="center" vertical="center"/>
    </xf>
    <xf numFmtId="193" fontId="11" fillId="0" borderId="10" xfId="0" applyNumberFormat="1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vertical="center" wrapText="1"/>
    </xf>
    <xf numFmtId="2" fontId="10" fillId="0" borderId="10" xfId="0" applyNumberFormat="1" applyFont="1" applyBorder="1" applyAlignment="1">
      <alignment horizontal="center" vertical="center"/>
    </xf>
    <xf numFmtId="2" fontId="8" fillId="33" borderId="3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Border="1" applyAlignment="1">
      <alignment vertical="top" wrapText="1"/>
    </xf>
    <xf numFmtId="193" fontId="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vertical="center" wrapText="1"/>
    </xf>
    <xf numFmtId="0" fontId="6" fillId="12" borderId="10" xfId="0" applyFont="1" applyFill="1" applyBorder="1" applyAlignment="1">
      <alignment vertical="center" wrapText="1"/>
    </xf>
    <xf numFmtId="193" fontId="8" fillId="12" borderId="10" xfId="0" applyNumberFormat="1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193" fontId="10" fillId="0" borderId="3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195" fontId="10" fillId="0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93" fontId="10" fillId="0" borderId="14" xfId="0" applyNumberFormat="1" applyFont="1" applyFill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193" fontId="3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93" fontId="10" fillId="0" borderId="12" xfId="0" applyNumberFormat="1" applyFont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/>
    </xf>
    <xf numFmtId="193" fontId="13" fillId="0" borderId="10" xfId="0" applyNumberFormat="1" applyFont="1" applyBorder="1" applyAlignment="1">
      <alignment horizontal="center" vertical="center" wrapText="1"/>
    </xf>
    <xf numFmtId="194" fontId="10" fillId="0" borderId="10" xfId="0" applyNumberFormat="1" applyFont="1" applyFill="1" applyBorder="1" applyAlignment="1">
      <alignment horizontal="center" vertical="center" wrapText="1"/>
    </xf>
    <xf numFmtId="194" fontId="10" fillId="0" borderId="10" xfId="0" applyNumberFormat="1" applyFont="1" applyBorder="1" applyAlignment="1">
      <alignment horizontal="center" vertical="center" wrapText="1"/>
    </xf>
    <xf numFmtId="194" fontId="13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6" fillId="19" borderId="1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/>
    </xf>
    <xf numFmtId="193" fontId="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 shrinkToFit="1"/>
    </xf>
    <xf numFmtId="0" fontId="3" fillId="11" borderId="11" xfId="0" applyFont="1" applyFill="1" applyBorder="1" applyAlignment="1">
      <alignment horizontal="left" vertical="center" wrapText="1"/>
    </xf>
    <xf numFmtId="193" fontId="3" fillId="11" borderId="10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193" fontId="13" fillId="0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3" fillId="17" borderId="11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 wrapText="1"/>
    </xf>
    <xf numFmtId="2" fontId="8" fillId="37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2" fontId="3" fillId="19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2" fontId="3" fillId="17" borderId="1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top" wrapText="1"/>
    </xf>
    <xf numFmtId="0" fontId="58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11" xfId="0" applyFont="1" applyFill="1" applyBorder="1" applyAlignment="1">
      <alignment horizontal="justify" vertical="center" wrapText="1"/>
    </xf>
    <xf numFmtId="193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33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center" wrapText="1"/>
    </xf>
    <xf numFmtId="0" fontId="5" fillId="38" borderId="10" xfId="0" applyFont="1" applyFill="1" applyBorder="1" applyAlignment="1">
      <alignment/>
    </xf>
    <xf numFmtId="193" fontId="20" fillId="38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93" fontId="10" fillId="0" borderId="28" xfId="0" applyNumberFormat="1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vertical="center" wrapText="1"/>
    </xf>
    <xf numFmtId="193" fontId="15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center" wrapText="1"/>
    </xf>
    <xf numFmtId="192" fontId="10" fillId="0" borderId="10" xfId="0" applyNumberFormat="1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left" vertical="center" wrapText="1"/>
    </xf>
    <xf numFmtId="193" fontId="18" fillId="33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94" fontId="8" fillId="33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85;&#1072;\Downloads\&#1060;&#1086;&#1085;&#1076;%20%20&#1087;&#1077;&#1088;&#1077;&#1083;&#1110;&#1082;%20%202016%20&#1092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лік 2015"/>
      <sheetName val="Перелік 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zoomScale="90" zoomScaleNormal="90" zoomScalePageLayoutView="0" workbookViewId="0" topLeftCell="A1">
      <selection activeCell="G34" sqref="G34"/>
    </sheetView>
  </sheetViews>
  <sheetFormatPr defaultColWidth="9.00390625" defaultRowHeight="12.75"/>
  <cols>
    <col min="1" max="1" width="6.125" style="0" customWidth="1"/>
    <col min="2" max="2" width="48.625" style="0" customWidth="1"/>
    <col min="3" max="3" width="13.00390625" style="0" customWidth="1"/>
    <col min="4" max="4" width="8.375" style="0" customWidth="1"/>
    <col min="5" max="5" width="11.875" style="0" bestFit="1" customWidth="1"/>
    <col min="6" max="6" width="10.75390625" style="0" customWidth="1"/>
    <col min="7" max="7" width="9.75390625" style="0" customWidth="1"/>
    <col min="8" max="8" width="10.75390625" style="0" customWidth="1"/>
    <col min="9" max="10" width="9.875" style="0" customWidth="1"/>
    <col min="11" max="11" width="12.125" style="0" customWidth="1"/>
    <col min="12" max="12" width="28.375" style="0" customWidth="1"/>
    <col min="13" max="13" width="32.75390625" style="0" customWidth="1"/>
    <col min="14" max="14" width="11.625" style="0" customWidth="1"/>
  </cols>
  <sheetData>
    <row r="1" spans="1:15" ht="32.25" customHeight="1">
      <c r="A1" s="235" t="s">
        <v>36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3.5" thickBot="1">
      <c r="A2" s="15"/>
      <c r="K2" s="1"/>
      <c r="L2" s="1"/>
      <c r="M2" s="1"/>
      <c r="N2" s="1"/>
      <c r="O2" s="1"/>
    </row>
    <row r="3" spans="1:15" ht="29.25" customHeight="1">
      <c r="A3" s="236" t="s">
        <v>0</v>
      </c>
      <c r="B3" s="239" t="s">
        <v>22</v>
      </c>
      <c r="C3" s="242" t="s">
        <v>30</v>
      </c>
      <c r="D3" s="242" t="s">
        <v>23</v>
      </c>
      <c r="E3" s="242" t="s">
        <v>6</v>
      </c>
      <c r="F3" s="242"/>
      <c r="G3" s="242" t="s">
        <v>31</v>
      </c>
      <c r="H3" s="242"/>
      <c r="I3" s="242"/>
      <c r="J3" s="242"/>
      <c r="K3" s="242" t="s">
        <v>4</v>
      </c>
      <c r="L3" s="242" t="s">
        <v>21</v>
      </c>
      <c r="M3" s="242"/>
      <c r="N3" s="242" t="s">
        <v>18</v>
      </c>
      <c r="O3" s="250" t="s">
        <v>17</v>
      </c>
    </row>
    <row r="4" spans="1:15" ht="12.75">
      <c r="A4" s="237"/>
      <c r="B4" s="240"/>
      <c r="C4" s="243"/>
      <c r="D4" s="243"/>
      <c r="E4" s="243" t="s">
        <v>1</v>
      </c>
      <c r="F4" s="243" t="s">
        <v>9</v>
      </c>
      <c r="G4" s="243" t="s">
        <v>2</v>
      </c>
      <c r="H4" s="254" t="s">
        <v>5</v>
      </c>
      <c r="I4" s="255"/>
      <c r="J4" s="240"/>
      <c r="K4" s="243"/>
      <c r="L4" s="243" t="s">
        <v>24</v>
      </c>
      <c r="M4" s="243" t="s">
        <v>33</v>
      </c>
      <c r="N4" s="243"/>
      <c r="O4" s="251"/>
    </row>
    <row r="5" spans="1:15" ht="95.25" customHeight="1" thickBot="1">
      <c r="A5" s="238"/>
      <c r="B5" s="241"/>
      <c r="C5" s="244"/>
      <c r="D5" s="244"/>
      <c r="E5" s="244"/>
      <c r="F5" s="244"/>
      <c r="G5" s="244"/>
      <c r="H5" s="19" t="s">
        <v>29</v>
      </c>
      <c r="I5" s="20" t="s">
        <v>32</v>
      </c>
      <c r="J5" s="20" t="s">
        <v>3</v>
      </c>
      <c r="K5" s="244"/>
      <c r="L5" s="244"/>
      <c r="M5" s="244"/>
      <c r="N5" s="244"/>
      <c r="O5" s="252"/>
    </row>
    <row r="6" spans="1:15" ht="15" customHeight="1" thickBot="1">
      <c r="A6" s="41">
        <v>1</v>
      </c>
      <c r="B6" s="42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  <c r="I6" s="43">
        <v>10</v>
      </c>
      <c r="J6" s="43">
        <v>11</v>
      </c>
      <c r="K6" s="44">
        <v>12</v>
      </c>
      <c r="L6" s="43">
        <v>13</v>
      </c>
      <c r="M6" s="44">
        <v>14</v>
      </c>
      <c r="N6" s="44">
        <v>15</v>
      </c>
      <c r="O6" s="46">
        <v>16</v>
      </c>
    </row>
    <row r="7" spans="1:15" ht="15">
      <c r="A7" s="32"/>
      <c r="B7" s="23" t="s">
        <v>25</v>
      </c>
      <c r="C7" s="24" t="s">
        <v>7</v>
      </c>
      <c r="D7" s="24" t="s">
        <v>7</v>
      </c>
      <c r="E7" s="24" t="s">
        <v>7</v>
      </c>
      <c r="F7" s="24" t="s">
        <v>7</v>
      </c>
      <c r="G7" s="25"/>
      <c r="H7" s="25"/>
      <c r="I7" s="25"/>
      <c r="J7" s="25"/>
      <c r="K7" s="26" t="s">
        <v>7</v>
      </c>
      <c r="L7" s="26" t="s">
        <v>7</v>
      </c>
      <c r="M7" s="26" t="s">
        <v>7</v>
      </c>
      <c r="N7" s="26" t="s">
        <v>7</v>
      </c>
      <c r="O7" s="33" t="s">
        <v>7</v>
      </c>
    </row>
    <row r="8" spans="1:15" ht="15">
      <c r="A8" s="27"/>
      <c r="B8" s="17" t="s">
        <v>28</v>
      </c>
      <c r="C8" s="18"/>
      <c r="D8" s="18"/>
      <c r="E8" s="18"/>
      <c r="F8" s="18"/>
      <c r="G8" s="3"/>
      <c r="H8" s="3"/>
      <c r="I8" s="3"/>
      <c r="J8" s="3"/>
      <c r="K8" s="4"/>
      <c r="L8" s="4"/>
      <c r="M8" s="4"/>
      <c r="N8" s="4"/>
      <c r="O8" s="34"/>
    </row>
    <row r="9" spans="1:15" ht="30.75" customHeight="1">
      <c r="A9" s="247" t="s">
        <v>26</v>
      </c>
      <c r="B9" s="248"/>
      <c r="C9" s="253"/>
      <c r="D9" s="21" t="s">
        <v>7</v>
      </c>
      <c r="E9" s="21" t="s">
        <v>7</v>
      </c>
      <c r="F9" s="21" t="s">
        <v>7</v>
      </c>
      <c r="G9" s="22"/>
      <c r="H9" s="22"/>
      <c r="I9" s="9" t="s">
        <v>7</v>
      </c>
      <c r="J9" s="9" t="s">
        <v>7</v>
      </c>
      <c r="K9" s="9" t="s">
        <v>7</v>
      </c>
      <c r="L9" s="9" t="s">
        <v>7</v>
      </c>
      <c r="M9" s="9" t="s">
        <v>7</v>
      </c>
      <c r="N9" s="9" t="s">
        <v>7</v>
      </c>
      <c r="O9" s="35" t="s">
        <v>7</v>
      </c>
    </row>
    <row r="10" spans="1:15" ht="15">
      <c r="A10" s="36"/>
      <c r="B10" s="8" t="s">
        <v>19</v>
      </c>
      <c r="C10" s="18" t="s">
        <v>7</v>
      </c>
      <c r="D10" s="18" t="s">
        <v>7</v>
      </c>
      <c r="E10" s="21" t="s">
        <v>7</v>
      </c>
      <c r="F10" s="21" t="s">
        <v>7</v>
      </c>
      <c r="G10" s="6"/>
      <c r="H10" s="6"/>
      <c r="I10" s="9" t="s">
        <v>7</v>
      </c>
      <c r="J10" s="9" t="s">
        <v>7</v>
      </c>
      <c r="K10" s="4" t="s">
        <v>7</v>
      </c>
      <c r="L10" s="4" t="s">
        <v>7</v>
      </c>
      <c r="M10" s="4" t="s">
        <v>7</v>
      </c>
      <c r="N10" s="4" t="s">
        <v>7</v>
      </c>
      <c r="O10" s="34" t="s">
        <v>7</v>
      </c>
    </row>
    <row r="11" spans="1:15" ht="14.25">
      <c r="A11" s="36"/>
      <c r="B11" s="9"/>
      <c r="C11" s="9"/>
      <c r="D11" s="21"/>
      <c r="E11" s="21"/>
      <c r="F11" s="21"/>
      <c r="G11" s="22"/>
      <c r="H11" s="22"/>
      <c r="I11" s="9"/>
      <c r="J11" s="9"/>
      <c r="K11" s="9"/>
      <c r="L11" s="9"/>
      <c r="M11" s="9"/>
      <c r="N11" s="9"/>
      <c r="O11" s="35"/>
    </row>
    <row r="12" spans="1:15" ht="27.75" customHeight="1">
      <c r="A12" s="247" t="s">
        <v>27</v>
      </c>
      <c r="B12" s="248"/>
      <c r="C12" s="253"/>
      <c r="D12" s="3"/>
      <c r="E12" s="3"/>
      <c r="F12" s="3"/>
      <c r="G12" s="3"/>
      <c r="H12" s="3"/>
      <c r="I12" s="3"/>
      <c r="J12" s="3"/>
      <c r="K12" s="2"/>
      <c r="L12" s="3"/>
      <c r="M12" s="2"/>
      <c r="N12" s="2"/>
      <c r="O12" s="28"/>
    </row>
    <row r="13" spans="1:15" ht="15">
      <c r="A13" s="37"/>
      <c r="B13" s="8" t="s">
        <v>19</v>
      </c>
      <c r="C13" s="18" t="s">
        <v>7</v>
      </c>
      <c r="D13" s="18" t="s">
        <v>7</v>
      </c>
      <c r="E13" s="6"/>
      <c r="F13" s="6"/>
      <c r="G13" s="6"/>
      <c r="H13" s="6"/>
      <c r="I13" s="5"/>
      <c r="J13" s="5"/>
      <c r="K13" s="4" t="s">
        <v>7</v>
      </c>
      <c r="L13" s="4" t="s">
        <v>7</v>
      </c>
      <c r="M13" s="4" t="s">
        <v>7</v>
      </c>
      <c r="N13" s="4" t="s">
        <v>7</v>
      </c>
      <c r="O13" s="34" t="s">
        <v>7</v>
      </c>
    </row>
    <row r="14" spans="1:15" ht="14.25">
      <c r="A14" s="245" t="s">
        <v>14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9"/>
      <c r="O14" s="35"/>
    </row>
    <row r="15" spans="1:15" ht="14.25">
      <c r="A15" s="36"/>
      <c r="B15" s="11" t="s">
        <v>8</v>
      </c>
      <c r="C15" s="12"/>
      <c r="D15" s="12"/>
      <c r="E15" s="12"/>
      <c r="F15" s="12"/>
      <c r="G15" s="12"/>
      <c r="H15" s="12"/>
      <c r="I15" s="9"/>
      <c r="J15" s="9"/>
      <c r="K15" s="9"/>
      <c r="L15" s="9"/>
      <c r="M15" s="9"/>
      <c r="N15" s="9"/>
      <c r="O15" s="35"/>
    </row>
    <row r="16" spans="1:15" ht="15">
      <c r="A16" s="38"/>
      <c r="B16" s="10" t="s">
        <v>10</v>
      </c>
      <c r="C16" s="5"/>
      <c r="D16" s="5"/>
      <c r="E16" s="8"/>
      <c r="F16" s="5"/>
      <c r="G16" s="5"/>
      <c r="H16" s="5"/>
      <c r="I16" s="5"/>
      <c r="J16" s="5"/>
      <c r="K16" s="4"/>
      <c r="L16" s="4"/>
      <c r="M16" s="4"/>
      <c r="N16" s="4"/>
      <c r="O16" s="34"/>
    </row>
    <row r="17" spans="1:15" ht="12.75">
      <c r="A17" s="27"/>
      <c r="B17" s="1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8"/>
    </row>
    <row r="18" spans="1:15" ht="15">
      <c r="A18" s="38"/>
      <c r="B18" s="10" t="s">
        <v>11</v>
      </c>
      <c r="C18" s="5"/>
      <c r="D18" s="5"/>
      <c r="E18" s="8"/>
      <c r="F18" s="5"/>
      <c r="G18" s="5"/>
      <c r="H18" s="5"/>
      <c r="I18" s="5"/>
      <c r="J18" s="5"/>
      <c r="K18" s="4"/>
      <c r="L18" s="4"/>
      <c r="M18" s="4"/>
      <c r="N18" s="4"/>
      <c r="O18" s="34"/>
    </row>
    <row r="19" spans="1:15" ht="12.75">
      <c r="A19" s="27"/>
      <c r="B19" s="14"/>
      <c r="C19" s="3"/>
      <c r="D19" s="3"/>
      <c r="E19" s="3"/>
      <c r="F19" s="3"/>
      <c r="G19" s="2"/>
      <c r="H19" s="2"/>
      <c r="I19" s="2"/>
      <c r="J19" s="2"/>
      <c r="K19" s="2"/>
      <c r="L19" s="3"/>
      <c r="M19" s="3"/>
      <c r="N19" s="2"/>
      <c r="O19" s="28"/>
    </row>
    <row r="20" spans="1:15" ht="15">
      <c r="A20" s="38"/>
      <c r="B20" s="10" t="s">
        <v>12</v>
      </c>
      <c r="C20" s="5"/>
      <c r="D20" s="5"/>
      <c r="E20" s="8"/>
      <c r="F20" s="5"/>
      <c r="G20" s="5"/>
      <c r="H20" s="5"/>
      <c r="I20" s="5"/>
      <c r="J20" s="5"/>
      <c r="K20" s="4"/>
      <c r="L20" s="4"/>
      <c r="M20" s="4"/>
      <c r="N20" s="4"/>
      <c r="O20" s="34"/>
    </row>
    <row r="21" spans="1:15" ht="15">
      <c r="A21" s="38"/>
      <c r="B21" s="10" t="s">
        <v>37</v>
      </c>
      <c r="C21" s="5"/>
      <c r="D21" s="5"/>
      <c r="E21" s="8"/>
      <c r="F21" s="5"/>
      <c r="G21" s="5"/>
      <c r="H21" s="5"/>
      <c r="I21" s="5"/>
      <c r="J21" s="5"/>
      <c r="K21" s="4"/>
      <c r="L21" s="4"/>
      <c r="M21" s="4"/>
      <c r="N21" s="4"/>
      <c r="O21" s="34"/>
    </row>
    <row r="22" spans="1:15" ht="61.5" customHeight="1">
      <c r="A22" s="38">
        <v>1</v>
      </c>
      <c r="B22" s="48" t="s">
        <v>41</v>
      </c>
      <c r="C22" s="5" t="s">
        <v>39</v>
      </c>
      <c r="D22" s="5" t="s">
        <v>38</v>
      </c>
      <c r="E22" s="8">
        <v>2216.99814</v>
      </c>
      <c r="F22" s="5">
        <v>2216.99814</v>
      </c>
      <c r="G22" s="51">
        <v>2216.99814</v>
      </c>
      <c r="H22" s="51">
        <v>1973.12834</v>
      </c>
      <c r="I22" s="51">
        <v>221.69981</v>
      </c>
      <c r="J22" s="5">
        <v>22.16999</v>
      </c>
      <c r="K22" s="4" t="s">
        <v>40</v>
      </c>
      <c r="L22" s="4" t="s">
        <v>43</v>
      </c>
      <c r="M22" s="4" t="s">
        <v>43</v>
      </c>
      <c r="N22" s="4"/>
      <c r="O22" s="34"/>
    </row>
    <row r="23" spans="1:15" ht="50.25" customHeight="1">
      <c r="A23" s="27">
        <v>2</v>
      </c>
      <c r="B23" s="48" t="s">
        <v>44</v>
      </c>
      <c r="C23" s="4" t="s">
        <v>39</v>
      </c>
      <c r="D23" s="4" t="s">
        <v>45</v>
      </c>
      <c r="E23" s="9">
        <v>1994.458</v>
      </c>
      <c r="F23" s="49">
        <v>1994.458</v>
      </c>
      <c r="G23" s="52">
        <v>1994.458</v>
      </c>
      <c r="H23" s="52">
        <v>1795.0122</v>
      </c>
      <c r="I23" s="52">
        <v>199.4458</v>
      </c>
      <c r="J23" s="50" t="s">
        <v>7</v>
      </c>
      <c r="K23" s="4" t="s">
        <v>40</v>
      </c>
      <c r="L23" s="4" t="s">
        <v>47</v>
      </c>
      <c r="M23" s="4" t="s">
        <v>46</v>
      </c>
      <c r="N23" s="4"/>
      <c r="O23" s="34"/>
    </row>
    <row r="24" spans="1:15" ht="14.25">
      <c r="A24" s="247" t="s">
        <v>13</v>
      </c>
      <c r="B24" s="248"/>
      <c r="C24" s="248"/>
      <c r="D24" s="248"/>
      <c r="E24" s="248"/>
      <c r="F24" s="248"/>
      <c r="G24" s="249"/>
      <c r="H24" s="249"/>
      <c r="I24" s="249"/>
      <c r="J24" s="248"/>
      <c r="K24" s="248"/>
      <c r="L24" s="248"/>
      <c r="M24" s="248"/>
      <c r="N24" s="16"/>
      <c r="O24" s="39"/>
    </row>
    <row r="25" spans="1:15" ht="14.25">
      <c r="A25" s="36"/>
      <c r="B25" s="11" t="s">
        <v>8</v>
      </c>
      <c r="C25" s="12"/>
      <c r="D25" s="12"/>
      <c r="E25" s="12"/>
      <c r="F25" s="12"/>
      <c r="G25" s="12"/>
      <c r="H25" s="12"/>
      <c r="I25" s="9"/>
      <c r="J25" s="9"/>
      <c r="K25" s="9"/>
      <c r="L25" s="9"/>
      <c r="M25" s="9"/>
      <c r="N25" s="9"/>
      <c r="O25" s="35"/>
    </row>
    <row r="26" spans="1:15" ht="15">
      <c r="A26" s="38"/>
      <c r="B26" s="10" t="s">
        <v>10</v>
      </c>
      <c r="C26" s="5"/>
      <c r="D26" s="5"/>
      <c r="E26" s="8"/>
      <c r="F26" s="5"/>
      <c r="G26" s="5"/>
      <c r="H26" s="5"/>
      <c r="I26" s="5"/>
      <c r="J26" s="5"/>
      <c r="K26" s="4"/>
      <c r="L26" s="4"/>
      <c r="M26" s="4"/>
      <c r="N26" s="4"/>
      <c r="O26" s="34"/>
    </row>
    <row r="27" spans="1:15" ht="12.75">
      <c r="A27" s="27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8"/>
    </row>
    <row r="28" spans="1:15" ht="15">
      <c r="A28" s="38"/>
      <c r="B28" s="10" t="s">
        <v>11</v>
      </c>
      <c r="C28" s="5"/>
      <c r="D28" s="5"/>
      <c r="E28" s="8"/>
      <c r="F28" s="5"/>
      <c r="G28" s="5"/>
      <c r="H28" s="5"/>
      <c r="I28" s="5"/>
      <c r="J28" s="5"/>
      <c r="K28" s="4"/>
      <c r="L28" s="4"/>
      <c r="M28" s="4"/>
      <c r="N28" s="4"/>
      <c r="O28" s="34"/>
    </row>
    <row r="29" spans="1:15" ht="12.75">
      <c r="A29" s="27"/>
      <c r="B29" s="14"/>
      <c r="C29" s="3"/>
      <c r="D29" s="3"/>
      <c r="E29" s="3"/>
      <c r="F29" s="3"/>
      <c r="G29" s="2"/>
      <c r="H29" s="2"/>
      <c r="I29" s="2"/>
      <c r="J29" s="2"/>
      <c r="K29" s="2"/>
      <c r="L29" s="3"/>
      <c r="M29" s="3"/>
      <c r="N29" s="2"/>
      <c r="O29" s="28"/>
    </row>
    <row r="30" spans="1:15" ht="15">
      <c r="A30" s="38"/>
      <c r="B30" s="10" t="s">
        <v>12</v>
      </c>
      <c r="C30" s="5"/>
      <c r="D30" s="5"/>
      <c r="E30" s="8"/>
      <c r="F30" s="5"/>
      <c r="G30" s="5"/>
      <c r="H30" s="5"/>
      <c r="I30" s="5"/>
      <c r="J30" s="5"/>
      <c r="K30" s="4"/>
      <c r="L30" s="4"/>
      <c r="M30" s="4"/>
      <c r="N30" s="4"/>
      <c r="O30" s="34"/>
    </row>
    <row r="31" spans="1:15" ht="13.5" thickBot="1">
      <c r="A31" s="29"/>
      <c r="B31" s="4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0"/>
      <c r="O31" s="45"/>
    </row>
    <row r="33" spans="2:15" ht="15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1:16" ht="36" customHeight="1">
      <c r="A34" s="15"/>
      <c r="B34" s="54" t="s">
        <v>42</v>
      </c>
      <c r="C34" s="55"/>
      <c r="D34" s="55"/>
      <c r="E34" s="55"/>
      <c r="F34" s="55"/>
      <c r="G34" s="55"/>
      <c r="H34" s="55"/>
      <c r="I34" s="55"/>
      <c r="J34" s="234" t="s">
        <v>35</v>
      </c>
      <c r="K34" s="234"/>
      <c r="L34" s="234"/>
      <c r="M34" s="234" t="s">
        <v>48</v>
      </c>
      <c r="N34" s="234"/>
      <c r="O34" s="234"/>
      <c r="P34" s="1"/>
    </row>
  </sheetData>
  <sheetProtection/>
  <mergeCells count="23">
    <mergeCell ref="A9:C9"/>
    <mergeCell ref="A12:C12"/>
    <mergeCell ref="E3:F3"/>
    <mergeCell ref="G3:J3"/>
    <mergeCell ref="G4:G5"/>
    <mergeCell ref="H4:J4"/>
    <mergeCell ref="O3:O5"/>
    <mergeCell ref="N3:N5"/>
    <mergeCell ref="M4:M5"/>
    <mergeCell ref="L4:L5"/>
    <mergeCell ref="L3:M3"/>
    <mergeCell ref="E4:E5"/>
    <mergeCell ref="F4:F5"/>
    <mergeCell ref="J34:L34"/>
    <mergeCell ref="M34:O34"/>
    <mergeCell ref="A1:O1"/>
    <mergeCell ref="A3:A5"/>
    <mergeCell ref="B3:B5"/>
    <mergeCell ref="C3:C5"/>
    <mergeCell ref="D3:D5"/>
    <mergeCell ref="A14:M14"/>
    <mergeCell ref="A24:M24"/>
    <mergeCell ref="K3:K5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1"/>
  <sheetViews>
    <sheetView tabSelected="1" view="pageBreakPreview" zoomScale="85" zoomScaleSheetLayoutView="85" zoomScalePageLayoutView="0" workbookViewId="0" topLeftCell="A255">
      <selection activeCell="C256" sqref="C256"/>
    </sheetView>
  </sheetViews>
  <sheetFormatPr defaultColWidth="9.00390625" defaultRowHeight="12.75"/>
  <cols>
    <col min="1" max="1" width="5.25390625" style="15" customWidth="1"/>
    <col min="2" max="2" width="37.25390625" style="0" customWidth="1"/>
    <col min="3" max="3" width="10.625" style="0" customWidth="1"/>
    <col min="4" max="4" width="22.75390625" style="0" customWidth="1"/>
    <col min="5" max="5" width="24.75390625" style="0" customWidth="1"/>
    <col min="6" max="6" width="22.25390625" style="0" customWidth="1"/>
    <col min="7" max="7" width="21.125" style="0" customWidth="1"/>
    <col min="8" max="8" width="23.625" style="0" customWidth="1"/>
    <col min="9" max="9" width="18.375" style="0" customWidth="1"/>
  </cols>
  <sheetData>
    <row r="1" spans="1:9" ht="47.25" customHeight="1">
      <c r="A1" s="235" t="s">
        <v>91</v>
      </c>
      <c r="B1" s="235"/>
      <c r="C1" s="235"/>
      <c r="D1" s="235"/>
      <c r="E1" s="235"/>
      <c r="F1" s="235"/>
      <c r="G1" s="235"/>
      <c r="H1" s="235"/>
      <c r="I1" s="235"/>
    </row>
    <row r="2" ht="13.5" thickBot="1"/>
    <row r="3" spans="1:9" ht="39.75" customHeight="1">
      <c r="A3" s="236" t="s">
        <v>0</v>
      </c>
      <c r="B3" s="239" t="s">
        <v>15</v>
      </c>
      <c r="C3" s="256" t="s">
        <v>16</v>
      </c>
      <c r="D3" s="242" t="s">
        <v>6</v>
      </c>
      <c r="E3" s="242"/>
      <c r="F3" s="242" t="s">
        <v>34</v>
      </c>
      <c r="G3" s="242"/>
      <c r="H3" s="242"/>
      <c r="I3" s="242"/>
    </row>
    <row r="4" spans="1:9" ht="15" customHeight="1">
      <c r="A4" s="237"/>
      <c r="B4" s="240"/>
      <c r="C4" s="257"/>
      <c r="D4" s="243" t="s">
        <v>1</v>
      </c>
      <c r="E4" s="243" t="s">
        <v>20</v>
      </c>
      <c r="F4" s="243" t="s">
        <v>2</v>
      </c>
      <c r="G4" s="254" t="s">
        <v>5</v>
      </c>
      <c r="H4" s="255"/>
      <c r="I4" s="240"/>
    </row>
    <row r="5" spans="1:9" ht="39" customHeight="1">
      <c r="A5" s="237"/>
      <c r="B5" s="240"/>
      <c r="C5" s="257"/>
      <c r="D5" s="243"/>
      <c r="E5" s="243"/>
      <c r="F5" s="243"/>
      <c r="G5" s="244" t="s">
        <v>29</v>
      </c>
      <c r="H5" s="243" t="s">
        <v>32</v>
      </c>
      <c r="I5" s="243" t="s">
        <v>3</v>
      </c>
    </row>
    <row r="6" spans="1:9" ht="55.5" customHeight="1" thickBot="1">
      <c r="A6" s="238"/>
      <c r="B6" s="241"/>
      <c r="C6" s="258"/>
      <c r="D6" s="244"/>
      <c r="E6" s="244"/>
      <c r="F6" s="244"/>
      <c r="G6" s="257"/>
      <c r="H6" s="244"/>
      <c r="I6" s="244"/>
    </row>
    <row r="7" spans="1:9" s="1" customFormat="1" ht="17.25" customHeight="1" thickBot="1">
      <c r="A7" s="41">
        <v>1</v>
      </c>
      <c r="B7" s="42">
        <v>2</v>
      </c>
      <c r="C7" s="43">
        <v>3</v>
      </c>
      <c r="D7" s="43">
        <v>5</v>
      </c>
      <c r="E7" s="43">
        <v>6</v>
      </c>
      <c r="F7" s="43">
        <v>7</v>
      </c>
      <c r="G7" s="43">
        <v>8</v>
      </c>
      <c r="H7" s="43">
        <v>9</v>
      </c>
      <c r="I7" s="43">
        <v>10</v>
      </c>
    </row>
    <row r="8" spans="1:9" s="7" customFormat="1" ht="15" customHeight="1" hidden="1">
      <c r="A8" s="32"/>
      <c r="B8" s="23" t="s">
        <v>25</v>
      </c>
      <c r="C8" s="24" t="s">
        <v>7</v>
      </c>
      <c r="D8" s="24" t="s">
        <v>7</v>
      </c>
      <c r="E8" s="24" t="s">
        <v>7</v>
      </c>
      <c r="F8" s="25"/>
      <c r="G8" s="25"/>
      <c r="H8" s="25"/>
      <c r="I8" s="25"/>
    </row>
    <row r="9" spans="1:9" s="7" customFormat="1" ht="15">
      <c r="A9" s="27"/>
      <c r="B9" s="17" t="s">
        <v>28</v>
      </c>
      <c r="C9" s="18"/>
      <c r="D9" s="18"/>
      <c r="E9" s="18"/>
      <c r="F9" s="3"/>
      <c r="G9" s="3"/>
      <c r="H9" s="3"/>
      <c r="I9" s="3"/>
    </row>
    <row r="10" spans="1:9" s="7" customFormat="1" ht="31.5" customHeight="1">
      <c r="A10" s="247" t="s">
        <v>26</v>
      </c>
      <c r="B10" s="248"/>
      <c r="C10" s="253"/>
      <c r="D10" s="21" t="s">
        <v>7</v>
      </c>
      <c r="E10" s="21" t="s">
        <v>7</v>
      </c>
      <c r="F10" s="22"/>
      <c r="G10" s="22"/>
      <c r="H10" s="9" t="s">
        <v>7</v>
      </c>
      <c r="I10" s="9" t="s">
        <v>7</v>
      </c>
    </row>
    <row r="11" spans="1:9" s="7" customFormat="1" ht="15">
      <c r="A11" s="36"/>
      <c r="B11" s="8" t="s">
        <v>19</v>
      </c>
      <c r="C11" s="18" t="s">
        <v>7</v>
      </c>
      <c r="D11" s="21" t="s">
        <v>7</v>
      </c>
      <c r="E11" s="21" t="s">
        <v>7</v>
      </c>
      <c r="F11" s="6"/>
      <c r="G11" s="6"/>
      <c r="H11" s="9" t="s">
        <v>7</v>
      </c>
      <c r="I11" s="9" t="s">
        <v>7</v>
      </c>
    </row>
    <row r="12" spans="1:9" s="7" customFormat="1" ht="14.25">
      <c r="A12" s="36"/>
      <c r="B12" s="9"/>
      <c r="C12" s="9"/>
      <c r="D12" s="21"/>
      <c r="E12" s="21"/>
      <c r="F12" s="22"/>
      <c r="G12" s="22"/>
      <c r="H12" s="9"/>
      <c r="I12" s="9"/>
    </row>
    <row r="13" spans="1:9" s="7" customFormat="1" ht="25.5" customHeight="1">
      <c r="A13" s="247" t="s">
        <v>27</v>
      </c>
      <c r="B13" s="248"/>
      <c r="C13" s="253"/>
      <c r="D13" s="3"/>
      <c r="E13" s="3"/>
      <c r="F13" s="3"/>
      <c r="G13" s="3"/>
      <c r="H13" s="3"/>
      <c r="I13" s="3"/>
    </row>
    <row r="14" spans="1:9" s="7" customFormat="1" ht="18.75">
      <c r="A14" s="122"/>
      <c r="B14" s="123" t="s">
        <v>19</v>
      </c>
      <c r="C14" s="125" t="s">
        <v>7</v>
      </c>
      <c r="D14" s="124">
        <f aca="true" t="shared" si="0" ref="D14:I14">D36+D40+D53+D117+D19+D24+D21+D17</f>
        <v>886397.838901</v>
      </c>
      <c r="E14" s="124">
        <f t="shared" si="0"/>
        <v>861612.3799020001</v>
      </c>
      <c r="F14" s="124">
        <f t="shared" si="0"/>
        <v>804386.108903</v>
      </c>
      <c r="G14" s="124">
        <f t="shared" si="0"/>
        <v>721410.9188989999</v>
      </c>
      <c r="H14" s="124">
        <f t="shared" si="0"/>
        <v>77902.47404100001</v>
      </c>
      <c r="I14" s="124">
        <f t="shared" si="0"/>
        <v>2431.6748</v>
      </c>
    </row>
    <row r="15" spans="1:9" s="7" customFormat="1" ht="13.5" customHeight="1">
      <c r="A15" s="247" t="s">
        <v>14</v>
      </c>
      <c r="B15" s="248"/>
      <c r="C15" s="248"/>
      <c r="D15" s="248"/>
      <c r="E15" s="248"/>
      <c r="F15" s="248"/>
      <c r="G15" s="248"/>
      <c r="H15" s="248"/>
      <c r="I15" s="248"/>
    </row>
    <row r="16" spans="1:9" s="7" customFormat="1" ht="14.25">
      <c r="A16" s="36"/>
      <c r="B16" s="11" t="s">
        <v>8</v>
      </c>
      <c r="C16" s="12"/>
      <c r="D16" s="12"/>
      <c r="E16" s="12"/>
      <c r="F16" s="12"/>
      <c r="G16" s="12"/>
      <c r="H16" s="9"/>
      <c r="I16" s="9"/>
    </row>
    <row r="17" spans="1:9" s="7" customFormat="1" ht="42.75">
      <c r="A17" s="212"/>
      <c r="B17" s="213" t="s">
        <v>246</v>
      </c>
      <c r="C17" s="214"/>
      <c r="D17" s="215">
        <f aca="true" t="shared" si="1" ref="D17:I17">D18</f>
        <v>600</v>
      </c>
      <c r="E17" s="215">
        <f t="shared" si="1"/>
        <v>600</v>
      </c>
      <c r="F17" s="215">
        <f t="shared" si="1"/>
        <v>600</v>
      </c>
      <c r="G17" s="215">
        <f t="shared" si="1"/>
        <v>540</v>
      </c>
      <c r="H17" s="215">
        <f t="shared" si="1"/>
        <v>60</v>
      </c>
      <c r="I17" s="215">
        <f t="shared" si="1"/>
        <v>0</v>
      </c>
    </row>
    <row r="18" spans="1:9" s="7" customFormat="1" ht="90">
      <c r="A18" s="50">
        <v>1</v>
      </c>
      <c r="B18" s="61" t="s">
        <v>247</v>
      </c>
      <c r="C18" s="177">
        <v>2016</v>
      </c>
      <c r="D18" s="180">
        <v>600</v>
      </c>
      <c r="E18" s="180">
        <v>600</v>
      </c>
      <c r="F18" s="180">
        <v>600</v>
      </c>
      <c r="G18" s="180">
        <v>540</v>
      </c>
      <c r="H18" s="114">
        <v>60</v>
      </c>
      <c r="I18" s="4">
        <v>0</v>
      </c>
    </row>
    <row r="19" spans="1:9" s="7" customFormat="1" ht="83.25" customHeight="1">
      <c r="A19" s="178"/>
      <c r="B19" s="182" t="s">
        <v>244</v>
      </c>
      <c r="C19" s="179"/>
      <c r="D19" s="183">
        <f aca="true" t="shared" si="2" ref="D19:I19">D20</f>
        <v>400</v>
      </c>
      <c r="E19" s="183">
        <f t="shared" si="2"/>
        <v>400</v>
      </c>
      <c r="F19" s="183">
        <f t="shared" si="2"/>
        <v>400</v>
      </c>
      <c r="G19" s="183">
        <f t="shared" si="2"/>
        <v>360</v>
      </c>
      <c r="H19" s="183">
        <f t="shared" si="2"/>
        <v>40</v>
      </c>
      <c r="I19" s="183">
        <f t="shared" si="2"/>
        <v>0</v>
      </c>
    </row>
    <row r="20" spans="1:9" s="7" customFormat="1" ht="73.5" customHeight="1">
      <c r="A20" s="50">
        <v>1</v>
      </c>
      <c r="B20" s="94" t="s">
        <v>245</v>
      </c>
      <c r="C20" s="177">
        <v>2016</v>
      </c>
      <c r="D20" s="103">
        <v>400</v>
      </c>
      <c r="E20" s="103">
        <v>400</v>
      </c>
      <c r="F20" s="103">
        <v>400</v>
      </c>
      <c r="G20" s="103">
        <v>360</v>
      </c>
      <c r="H20" s="59">
        <v>40</v>
      </c>
      <c r="I20" s="58">
        <v>0</v>
      </c>
    </row>
    <row r="21" spans="1:9" s="7" customFormat="1" ht="52.5" customHeight="1">
      <c r="A21" s="175"/>
      <c r="B21" s="189" t="s">
        <v>268</v>
      </c>
      <c r="C21" s="176"/>
      <c r="D21" s="201">
        <f>D22</f>
        <v>104900</v>
      </c>
      <c r="E21" s="201">
        <f>E22</f>
        <v>104900</v>
      </c>
      <c r="F21" s="201">
        <f>F22</f>
        <v>104900</v>
      </c>
      <c r="G21" s="201">
        <f>G22</f>
        <v>94410</v>
      </c>
      <c r="H21" s="201">
        <f>H22</f>
        <v>10490</v>
      </c>
      <c r="I21" s="198">
        <v>0</v>
      </c>
    </row>
    <row r="22" spans="1:9" s="7" customFormat="1" ht="409.5" customHeight="1">
      <c r="A22" s="50">
        <v>1</v>
      </c>
      <c r="B22" s="190" t="s">
        <v>242</v>
      </c>
      <c r="C22" s="177">
        <v>2016</v>
      </c>
      <c r="D22" s="57">
        <v>104900</v>
      </c>
      <c r="E22" s="57">
        <v>104900</v>
      </c>
      <c r="F22" s="57">
        <v>104900</v>
      </c>
      <c r="G22" s="57">
        <v>94410</v>
      </c>
      <c r="H22" s="57">
        <v>10490</v>
      </c>
      <c r="I22" s="58">
        <v>0</v>
      </c>
    </row>
    <row r="23" spans="1:9" s="7" customFormat="1" ht="15.75">
      <c r="A23" s="173"/>
      <c r="B23" s="11"/>
      <c r="C23" s="12"/>
      <c r="D23" s="202"/>
      <c r="E23" s="202"/>
      <c r="F23" s="202"/>
      <c r="G23" s="202"/>
      <c r="H23" s="199"/>
      <c r="I23" s="199"/>
    </row>
    <row r="24" spans="1:9" s="7" customFormat="1" ht="45.75" customHeight="1">
      <c r="A24" s="167"/>
      <c r="B24" s="188" t="s">
        <v>225</v>
      </c>
      <c r="C24" s="168"/>
      <c r="D24" s="203">
        <f>SUM(D25:D35)</f>
        <v>6950</v>
      </c>
      <c r="E24" s="203">
        <f>SUM(E25:E35)</f>
        <v>6950</v>
      </c>
      <c r="F24" s="203">
        <f>SUM(F25:F35)</f>
        <v>6950</v>
      </c>
      <c r="G24" s="203">
        <f>SUM(G25:G35)</f>
        <v>6255</v>
      </c>
      <c r="H24" s="203">
        <f>SUM(H25:H35)</f>
        <v>695</v>
      </c>
      <c r="I24" s="200"/>
    </row>
    <row r="25" spans="1:9" s="7" customFormat="1" ht="175.5" customHeight="1">
      <c r="A25" s="38">
        <v>1</v>
      </c>
      <c r="B25" s="186" t="s">
        <v>248</v>
      </c>
      <c r="C25" s="4">
        <v>2016</v>
      </c>
      <c r="D25" s="59">
        <v>200</v>
      </c>
      <c r="E25" s="59">
        <v>200</v>
      </c>
      <c r="F25" s="59">
        <v>200</v>
      </c>
      <c r="G25" s="59">
        <v>180</v>
      </c>
      <c r="H25" s="59">
        <v>20</v>
      </c>
      <c r="I25" s="58"/>
    </row>
    <row r="26" spans="1:9" s="7" customFormat="1" ht="169.5" customHeight="1">
      <c r="A26" s="38">
        <v>2</v>
      </c>
      <c r="B26" s="186" t="s">
        <v>249</v>
      </c>
      <c r="C26" s="4">
        <v>2016</v>
      </c>
      <c r="D26" s="59">
        <v>200</v>
      </c>
      <c r="E26" s="59">
        <v>200</v>
      </c>
      <c r="F26" s="59">
        <v>200</v>
      </c>
      <c r="G26" s="59">
        <v>180</v>
      </c>
      <c r="H26" s="59">
        <v>20</v>
      </c>
      <c r="I26" s="58"/>
    </row>
    <row r="27" spans="1:9" s="7" customFormat="1" ht="168.75" customHeight="1">
      <c r="A27" s="38">
        <v>3</v>
      </c>
      <c r="B27" s="186" t="s">
        <v>250</v>
      </c>
      <c r="C27" s="4">
        <v>2016</v>
      </c>
      <c r="D27" s="59">
        <v>200</v>
      </c>
      <c r="E27" s="59">
        <v>200</v>
      </c>
      <c r="F27" s="59">
        <v>200</v>
      </c>
      <c r="G27" s="59">
        <v>180</v>
      </c>
      <c r="H27" s="59">
        <v>20</v>
      </c>
      <c r="I27" s="58"/>
    </row>
    <row r="28" spans="1:9" s="7" customFormat="1" ht="157.5" customHeight="1">
      <c r="A28" s="38">
        <v>4</v>
      </c>
      <c r="B28" s="186" t="s">
        <v>251</v>
      </c>
      <c r="C28" s="4">
        <v>2016</v>
      </c>
      <c r="D28" s="114">
        <v>400</v>
      </c>
      <c r="E28" s="114">
        <v>400</v>
      </c>
      <c r="F28" s="114">
        <v>400</v>
      </c>
      <c r="G28" s="114">
        <v>360</v>
      </c>
      <c r="H28" s="114">
        <v>40</v>
      </c>
      <c r="I28" s="58"/>
    </row>
    <row r="29" spans="1:9" s="7" customFormat="1" ht="197.25" customHeight="1">
      <c r="A29" s="38">
        <v>5</v>
      </c>
      <c r="B29" s="186" t="s">
        <v>252</v>
      </c>
      <c r="C29" s="4">
        <v>2016</v>
      </c>
      <c r="D29" s="60">
        <v>200</v>
      </c>
      <c r="E29" s="60">
        <v>200</v>
      </c>
      <c r="F29" s="60">
        <v>200</v>
      </c>
      <c r="G29" s="59">
        <v>180</v>
      </c>
      <c r="H29" s="59">
        <v>20</v>
      </c>
      <c r="I29" s="4"/>
    </row>
    <row r="30" spans="1:9" s="7" customFormat="1" ht="165.75" customHeight="1">
      <c r="A30" s="38">
        <v>6</v>
      </c>
      <c r="B30" s="186" t="s">
        <v>253</v>
      </c>
      <c r="C30" s="4">
        <v>2016</v>
      </c>
      <c r="D30" s="60">
        <v>1000</v>
      </c>
      <c r="E30" s="60">
        <v>1000</v>
      </c>
      <c r="F30" s="60">
        <v>1000</v>
      </c>
      <c r="G30" s="59">
        <v>900</v>
      </c>
      <c r="H30" s="59">
        <v>100</v>
      </c>
      <c r="I30" s="2"/>
    </row>
    <row r="31" spans="1:9" s="7" customFormat="1" ht="156.75" customHeight="1">
      <c r="A31" s="38">
        <v>7</v>
      </c>
      <c r="B31" s="187" t="s">
        <v>238</v>
      </c>
      <c r="C31" s="4">
        <v>2016</v>
      </c>
      <c r="D31" s="60">
        <v>150</v>
      </c>
      <c r="E31" s="60">
        <v>150</v>
      </c>
      <c r="F31" s="60">
        <v>150</v>
      </c>
      <c r="G31" s="59">
        <v>135</v>
      </c>
      <c r="H31" s="59">
        <v>15</v>
      </c>
      <c r="I31" s="2"/>
    </row>
    <row r="32" spans="1:9" s="7" customFormat="1" ht="172.5" customHeight="1">
      <c r="A32" s="38">
        <v>8</v>
      </c>
      <c r="B32" s="186" t="s">
        <v>254</v>
      </c>
      <c r="C32" s="4">
        <v>2016</v>
      </c>
      <c r="D32" s="60">
        <v>900</v>
      </c>
      <c r="E32" s="60">
        <v>900</v>
      </c>
      <c r="F32" s="60">
        <v>900</v>
      </c>
      <c r="G32" s="59">
        <v>810</v>
      </c>
      <c r="H32" s="59">
        <v>90</v>
      </c>
      <c r="I32" s="2"/>
    </row>
    <row r="33" spans="1:9" s="7" customFormat="1" ht="162.75" customHeight="1">
      <c r="A33" s="38">
        <v>9</v>
      </c>
      <c r="B33" s="186" t="s">
        <v>226</v>
      </c>
      <c r="C33" s="4">
        <v>2016</v>
      </c>
      <c r="D33" s="60">
        <v>700</v>
      </c>
      <c r="E33" s="60">
        <v>700</v>
      </c>
      <c r="F33" s="60">
        <v>700</v>
      </c>
      <c r="G33" s="59">
        <v>630</v>
      </c>
      <c r="H33" s="59">
        <v>70</v>
      </c>
      <c r="I33" s="2"/>
    </row>
    <row r="34" spans="1:9" s="7" customFormat="1" ht="180.75" customHeight="1">
      <c r="A34" s="38">
        <v>10</v>
      </c>
      <c r="B34" s="186" t="s">
        <v>255</v>
      </c>
      <c r="C34" s="4">
        <v>2016</v>
      </c>
      <c r="D34" s="60">
        <v>1500</v>
      </c>
      <c r="E34" s="60">
        <v>1500</v>
      </c>
      <c r="F34" s="60">
        <v>1500</v>
      </c>
      <c r="G34" s="59">
        <v>1350</v>
      </c>
      <c r="H34" s="59">
        <v>150</v>
      </c>
      <c r="I34" s="2"/>
    </row>
    <row r="35" spans="1:9" s="7" customFormat="1" ht="141.75">
      <c r="A35" s="38">
        <v>11</v>
      </c>
      <c r="B35" s="186" t="s">
        <v>256</v>
      </c>
      <c r="C35" s="4">
        <v>2016</v>
      </c>
      <c r="D35" s="60">
        <v>1500</v>
      </c>
      <c r="E35" s="60">
        <v>1500</v>
      </c>
      <c r="F35" s="60">
        <v>1500</v>
      </c>
      <c r="G35" s="59">
        <v>1350</v>
      </c>
      <c r="H35" s="59">
        <v>150</v>
      </c>
      <c r="I35" s="2"/>
    </row>
    <row r="36" spans="1:9" s="7" customFormat="1" ht="88.5" customHeight="1">
      <c r="A36" s="158"/>
      <c r="B36" s="159" t="s">
        <v>215</v>
      </c>
      <c r="C36" s="160"/>
      <c r="D36" s="161">
        <f aca="true" t="shared" si="3" ref="D36:I36">D37+D39+D38</f>
        <v>24059.747000000003</v>
      </c>
      <c r="E36" s="161">
        <f t="shared" si="3"/>
        <v>24059.747000000003</v>
      </c>
      <c r="F36" s="161">
        <f t="shared" si="3"/>
        <v>24059.747000000003</v>
      </c>
      <c r="G36" s="161">
        <f t="shared" si="3"/>
        <v>21653.7722</v>
      </c>
      <c r="H36" s="161">
        <f t="shared" si="3"/>
        <v>0</v>
      </c>
      <c r="I36" s="161">
        <f t="shared" si="3"/>
        <v>2405.9748</v>
      </c>
    </row>
    <row r="37" spans="1:9" s="7" customFormat="1" ht="78.75">
      <c r="A37" s="149">
        <v>1</v>
      </c>
      <c r="B37" s="260" t="s">
        <v>212</v>
      </c>
      <c r="C37" s="26">
        <v>2016</v>
      </c>
      <c r="D37" s="150">
        <v>7998.029</v>
      </c>
      <c r="E37" s="150">
        <v>7998.029</v>
      </c>
      <c r="F37" s="150">
        <v>7998.029</v>
      </c>
      <c r="G37" s="150">
        <v>7198.2261</v>
      </c>
      <c r="H37" s="151">
        <v>0</v>
      </c>
      <c r="I37" s="150">
        <v>799.8029</v>
      </c>
    </row>
    <row r="38" spans="1:9" s="7" customFormat="1" ht="78.75">
      <c r="A38" s="27">
        <v>2</v>
      </c>
      <c r="B38" s="261" t="s">
        <v>221</v>
      </c>
      <c r="C38" s="4" t="s">
        <v>222</v>
      </c>
      <c r="D38" s="157">
        <v>8796.549</v>
      </c>
      <c r="E38" s="157">
        <v>8796.549</v>
      </c>
      <c r="F38" s="216">
        <v>8796.549</v>
      </c>
      <c r="G38" s="217">
        <v>7916.8941</v>
      </c>
      <c r="H38" s="218">
        <f>-'[1]Перелік 2016'!D21</f>
        <v>0</v>
      </c>
      <c r="I38" s="58">
        <v>879.6549</v>
      </c>
    </row>
    <row r="39" spans="1:9" s="7" customFormat="1" ht="110.25">
      <c r="A39" s="4">
        <v>3</v>
      </c>
      <c r="B39" s="58" t="s">
        <v>223</v>
      </c>
      <c r="C39" s="4">
        <v>2016</v>
      </c>
      <c r="D39" s="58">
        <v>7265.169</v>
      </c>
      <c r="E39" s="58">
        <v>7265.169</v>
      </c>
      <c r="F39" s="58">
        <v>7265.169</v>
      </c>
      <c r="G39" s="58">
        <v>6538.652</v>
      </c>
      <c r="H39" s="58">
        <v>0</v>
      </c>
      <c r="I39" s="58">
        <v>726.517</v>
      </c>
    </row>
    <row r="40" spans="1:9" s="7" customFormat="1" ht="81.75" customHeight="1">
      <c r="A40" s="63"/>
      <c r="B40" s="64" t="s">
        <v>269</v>
      </c>
      <c r="C40" s="65"/>
      <c r="D40" s="66">
        <f>SUM(D41:D52)</f>
        <v>233006.61200000002</v>
      </c>
      <c r="E40" s="66">
        <f>SUM(E41:E52)</f>
        <v>211281.62200000003</v>
      </c>
      <c r="F40" s="66">
        <f>SUM(F41:F52)</f>
        <v>211281.62200000003</v>
      </c>
      <c r="G40" s="66">
        <f>SUM(G41:G52)</f>
        <v>190152.6956</v>
      </c>
      <c r="H40" s="66">
        <f>SUM(H41:H52)</f>
        <v>21128.9264</v>
      </c>
      <c r="I40" s="67"/>
    </row>
    <row r="41" spans="1:9" s="7" customFormat="1" ht="132" customHeight="1">
      <c r="A41" s="129">
        <v>1</v>
      </c>
      <c r="B41" s="90" t="s">
        <v>95</v>
      </c>
      <c r="C41" s="95">
        <v>2016</v>
      </c>
      <c r="D41" s="104">
        <v>4830.448</v>
      </c>
      <c r="E41" s="104">
        <v>4830.448</v>
      </c>
      <c r="F41" s="104">
        <v>4830.448</v>
      </c>
      <c r="G41" s="104">
        <v>4347.403</v>
      </c>
      <c r="H41" s="104">
        <v>483.045</v>
      </c>
      <c r="I41" s="4">
        <v>0</v>
      </c>
    </row>
    <row r="42" spans="1:9" s="7" customFormat="1" ht="78.75">
      <c r="A42" s="38">
        <v>2</v>
      </c>
      <c r="B42" s="90" t="s">
        <v>257</v>
      </c>
      <c r="C42" s="4" t="s">
        <v>63</v>
      </c>
      <c r="D42" s="58">
        <v>25669.35</v>
      </c>
      <c r="E42" s="58">
        <f>D42-11156.99</f>
        <v>14512.359999999999</v>
      </c>
      <c r="F42" s="58">
        <v>14512.36</v>
      </c>
      <c r="G42" s="59">
        <f aca="true" t="shared" si="4" ref="G42:G52">F42-H42</f>
        <v>13060.36</v>
      </c>
      <c r="H42" s="59">
        <v>1452</v>
      </c>
      <c r="I42" s="58">
        <v>0</v>
      </c>
    </row>
    <row r="43" spans="1:9" s="7" customFormat="1" ht="94.5">
      <c r="A43" s="129">
        <v>3</v>
      </c>
      <c r="B43" s="90" t="s">
        <v>258</v>
      </c>
      <c r="C43" s="4" t="s">
        <v>63</v>
      </c>
      <c r="D43" s="57">
        <v>17200</v>
      </c>
      <c r="E43" s="57">
        <f>D43-7568</f>
        <v>9632</v>
      </c>
      <c r="F43" s="57">
        <v>9632</v>
      </c>
      <c r="G43" s="59">
        <f t="shared" si="4"/>
        <v>8668.8</v>
      </c>
      <c r="H43" s="59">
        <v>963.2</v>
      </c>
      <c r="I43" s="58">
        <v>0</v>
      </c>
    </row>
    <row r="44" spans="1:9" s="7" customFormat="1" ht="78.75">
      <c r="A44" s="38">
        <v>4</v>
      </c>
      <c r="B44" s="90" t="s">
        <v>274</v>
      </c>
      <c r="C44" s="4" t="s">
        <v>63</v>
      </c>
      <c r="D44" s="59">
        <v>32426.26</v>
      </c>
      <c r="E44" s="59">
        <v>32426.26</v>
      </c>
      <c r="F44" s="59">
        <v>32426.26</v>
      </c>
      <c r="G44" s="59">
        <f t="shared" si="4"/>
        <v>29183.634</v>
      </c>
      <c r="H44" s="59">
        <v>3242.626</v>
      </c>
      <c r="I44" s="58">
        <v>0</v>
      </c>
    </row>
    <row r="45" spans="1:9" s="7" customFormat="1" ht="124.5" customHeight="1">
      <c r="A45" s="38">
        <v>6</v>
      </c>
      <c r="B45" s="204" t="s">
        <v>275</v>
      </c>
      <c r="C45" s="4">
        <v>2016</v>
      </c>
      <c r="D45" s="60">
        <v>19630</v>
      </c>
      <c r="E45" s="60">
        <v>19630</v>
      </c>
      <c r="F45" s="60">
        <v>19630</v>
      </c>
      <c r="G45" s="59">
        <f t="shared" si="4"/>
        <v>17667</v>
      </c>
      <c r="H45" s="59">
        <v>1963</v>
      </c>
      <c r="I45" s="4">
        <v>0</v>
      </c>
    </row>
    <row r="46" spans="1:9" s="7" customFormat="1" ht="94.5">
      <c r="A46" s="129">
        <v>7</v>
      </c>
      <c r="B46" s="204" t="s">
        <v>276</v>
      </c>
      <c r="C46" s="4">
        <v>2016</v>
      </c>
      <c r="D46" s="60">
        <v>3490</v>
      </c>
      <c r="E46" s="60">
        <v>3490</v>
      </c>
      <c r="F46" s="60">
        <v>3490</v>
      </c>
      <c r="G46" s="59">
        <f t="shared" si="4"/>
        <v>3141</v>
      </c>
      <c r="H46" s="59">
        <v>349</v>
      </c>
      <c r="I46" s="2">
        <v>0</v>
      </c>
    </row>
    <row r="47" spans="1:9" s="7" customFormat="1" ht="94.5">
      <c r="A47" s="38">
        <v>8</v>
      </c>
      <c r="B47" s="204" t="s">
        <v>277</v>
      </c>
      <c r="C47" s="4">
        <v>2016</v>
      </c>
      <c r="D47" s="60">
        <v>5234.554</v>
      </c>
      <c r="E47" s="60">
        <v>5234.554</v>
      </c>
      <c r="F47" s="60">
        <v>5234.554</v>
      </c>
      <c r="G47" s="170">
        <f t="shared" si="4"/>
        <v>4711.0986</v>
      </c>
      <c r="H47" s="59">
        <v>523.4554</v>
      </c>
      <c r="I47" s="2">
        <v>0</v>
      </c>
    </row>
    <row r="48" spans="1:9" s="7" customFormat="1" ht="94.5">
      <c r="A48" s="129">
        <v>9</v>
      </c>
      <c r="B48" s="204" t="s">
        <v>278</v>
      </c>
      <c r="C48" s="4">
        <v>2016</v>
      </c>
      <c r="D48" s="60">
        <v>3631.363</v>
      </c>
      <c r="E48" s="60">
        <v>3631.363</v>
      </c>
      <c r="F48" s="60">
        <v>3631.363</v>
      </c>
      <c r="G48" s="170">
        <f t="shared" si="4"/>
        <v>3268.2266999999997</v>
      </c>
      <c r="H48" s="59">
        <v>363.1363</v>
      </c>
      <c r="I48" s="2">
        <v>0</v>
      </c>
    </row>
    <row r="49" spans="1:9" s="7" customFormat="1" ht="94.5">
      <c r="A49" s="129">
        <v>10</v>
      </c>
      <c r="B49" s="204" t="s">
        <v>279</v>
      </c>
      <c r="C49" s="4">
        <v>2016</v>
      </c>
      <c r="D49" s="60">
        <v>47415.754</v>
      </c>
      <c r="E49" s="60">
        <v>47415.754</v>
      </c>
      <c r="F49" s="60">
        <v>47415.754</v>
      </c>
      <c r="G49" s="170">
        <f t="shared" si="4"/>
        <v>42674.1786</v>
      </c>
      <c r="H49" s="170">
        <v>4741.5754</v>
      </c>
      <c r="I49" s="2">
        <v>0</v>
      </c>
    </row>
    <row r="50" spans="1:9" s="7" customFormat="1" ht="78.75">
      <c r="A50" s="129">
        <v>11</v>
      </c>
      <c r="B50" s="204" t="s">
        <v>280</v>
      </c>
      <c r="C50" s="4" t="s">
        <v>63</v>
      </c>
      <c r="D50" s="60">
        <v>6855.725</v>
      </c>
      <c r="E50" s="60">
        <v>3855.725</v>
      </c>
      <c r="F50" s="60">
        <v>3855.725</v>
      </c>
      <c r="G50" s="170">
        <f t="shared" si="4"/>
        <v>3470.1525</v>
      </c>
      <c r="H50" s="59">
        <v>385.5725</v>
      </c>
      <c r="I50" s="2">
        <v>0</v>
      </c>
    </row>
    <row r="51" spans="1:9" s="7" customFormat="1" ht="138" customHeight="1">
      <c r="A51" s="129">
        <v>12</v>
      </c>
      <c r="B51" s="204" t="s">
        <v>272</v>
      </c>
      <c r="C51" s="4">
        <v>2016</v>
      </c>
      <c r="D51" s="60">
        <v>57040.284</v>
      </c>
      <c r="E51" s="60">
        <v>57040.284</v>
      </c>
      <c r="F51" s="60">
        <v>57040.284</v>
      </c>
      <c r="G51" s="170">
        <f t="shared" si="4"/>
        <v>51336.2556</v>
      </c>
      <c r="H51" s="59">
        <v>5704.0284</v>
      </c>
      <c r="I51" s="2">
        <v>0</v>
      </c>
    </row>
    <row r="52" spans="1:9" s="7" customFormat="1" ht="136.5" customHeight="1">
      <c r="A52" s="129">
        <v>13</v>
      </c>
      <c r="B52" s="204" t="s">
        <v>281</v>
      </c>
      <c r="C52" s="4">
        <v>2016</v>
      </c>
      <c r="D52" s="60">
        <v>9582.874</v>
      </c>
      <c r="E52" s="60">
        <v>9582.874</v>
      </c>
      <c r="F52" s="60">
        <v>9582.874</v>
      </c>
      <c r="G52" s="170">
        <f t="shared" si="4"/>
        <v>8624.5866</v>
      </c>
      <c r="H52" s="170">
        <v>958.2874</v>
      </c>
      <c r="I52" s="2">
        <v>0</v>
      </c>
    </row>
    <row r="53" spans="1:9" s="7" customFormat="1" ht="40.5">
      <c r="A53" s="63" t="s">
        <v>64</v>
      </c>
      <c r="B53" s="64" t="s">
        <v>11</v>
      </c>
      <c r="C53" s="65"/>
      <c r="D53" s="101">
        <f>D54+D110+D67</f>
        <v>167575.36338999998</v>
      </c>
      <c r="E53" s="101">
        <f>E54+E110+E67</f>
        <v>167370.21339</v>
      </c>
      <c r="F53" s="101">
        <f>F54+F110+F67</f>
        <v>132692.99039</v>
      </c>
      <c r="G53" s="101">
        <f>G54+G110+G67</f>
        <v>119423.67440799999</v>
      </c>
      <c r="H53" s="101">
        <f>H54+H110+H67</f>
        <v>13199.746102</v>
      </c>
      <c r="I53" s="65"/>
    </row>
    <row r="54" spans="1:9" s="7" customFormat="1" ht="27.75" customHeight="1">
      <c r="A54" s="79"/>
      <c r="B54" s="80" t="s">
        <v>74</v>
      </c>
      <c r="C54" s="81"/>
      <c r="D54" s="84">
        <f>SUM(D55:D66)</f>
        <v>101764.85747999998</v>
      </c>
      <c r="E54" s="84">
        <f>SUM(E55:E66)</f>
        <v>101764.85747999998</v>
      </c>
      <c r="F54" s="84">
        <f>SUM(F55:F66)</f>
        <v>67087.63448</v>
      </c>
      <c r="G54" s="84">
        <f>SUM(G55:G66)</f>
        <v>60378.87309</v>
      </c>
      <c r="H54" s="84">
        <f>SUM(H55:H66)</f>
        <v>6639.192399999999</v>
      </c>
      <c r="I54" s="81"/>
    </row>
    <row r="55" spans="1:9" s="7" customFormat="1" ht="208.5" customHeight="1">
      <c r="A55" s="96">
        <v>1</v>
      </c>
      <c r="B55" s="97" t="s">
        <v>86</v>
      </c>
      <c r="C55" s="58">
        <v>2016</v>
      </c>
      <c r="D55" s="58">
        <v>1571.905</v>
      </c>
      <c r="E55" s="58">
        <v>1571.905</v>
      </c>
      <c r="F55" s="59">
        <f>SUM(G55:I55)</f>
        <v>1571.905</v>
      </c>
      <c r="G55" s="58">
        <v>1414.715</v>
      </c>
      <c r="H55" s="59">
        <v>157.19</v>
      </c>
      <c r="I55" s="58">
        <v>0</v>
      </c>
    </row>
    <row r="56" spans="1:9" s="7" customFormat="1" ht="167.25" customHeight="1">
      <c r="A56" s="96">
        <v>2</v>
      </c>
      <c r="B56" s="98" t="s">
        <v>87</v>
      </c>
      <c r="C56" s="58" t="s">
        <v>88</v>
      </c>
      <c r="D56" s="58">
        <v>72783.847</v>
      </c>
      <c r="E56" s="58">
        <v>72783.847</v>
      </c>
      <c r="F56" s="59">
        <v>38106.624</v>
      </c>
      <c r="G56" s="58">
        <v>34295.9616</v>
      </c>
      <c r="H56" s="58">
        <v>3810.6624</v>
      </c>
      <c r="I56" s="58">
        <v>0</v>
      </c>
    </row>
    <row r="57" spans="1:9" s="7" customFormat="1" ht="278.25" customHeight="1">
      <c r="A57" s="96">
        <v>3</v>
      </c>
      <c r="B57" s="99" t="s">
        <v>89</v>
      </c>
      <c r="C57" s="58">
        <v>2016</v>
      </c>
      <c r="D57" s="100">
        <v>1223.704</v>
      </c>
      <c r="E57" s="100">
        <v>1223.704</v>
      </c>
      <c r="F57" s="93">
        <v>1223.704</v>
      </c>
      <c r="G57" s="93">
        <v>1101.334</v>
      </c>
      <c r="H57" s="93">
        <v>122.37</v>
      </c>
      <c r="I57" s="58">
        <v>0</v>
      </c>
    </row>
    <row r="58" spans="1:9" s="7" customFormat="1" ht="272.25" customHeight="1">
      <c r="A58" s="96">
        <v>4</v>
      </c>
      <c r="B58" s="98" t="s">
        <v>90</v>
      </c>
      <c r="C58" s="58">
        <v>2016</v>
      </c>
      <c r="D58" s="59">
        <v>1331.382</v>
      </c>
      <c r="E58" s="59">
        <v>1331.382</v>
      </c>
      <c r="F58" s="59">
        <f>SUM(G58:I58)</f>
        <v>1331.3819999999998</v>
      </c>
      <c r="G58" s="58">
        <v>1198.244</v>
      </c>
      <c r="H58" s="58">
        <v>66.569</v>
      </c>
      <c r="I58" s="58">
        <v>66.569</v>
      </c>
    </row>
    <row r="59" spans="1:9" s="7" customFormat="1" ht="155.25" customHeight="1">
      <c r="A59" s="96">
        <v>5</v>
      </c>
      <c r="B59" s="205" t="s">
        <v>75</v>
      </c>
      <c r="C59" s="82">
        <v>2016</v>
      </c>
      <c r="D59" s="83">
        <v>999.86549</v>
      </c>
      <c r="E59" s="83">
        <v>999.86549</v>
      </c>
      <c r="F59" s="83">
        <v>999.86549</v>
      </c>
      <c r="G59" s="58">
        <v>899.87849</v>
      </c>
      <c r="H59" s="58">
        <v>99.987</v>
      </c>
      <c r="I59" s="58">
        <v>0</v>
      </c>
    </row>
    <row r="60" spans="1:9" s="7" customFormat="1" ht="114" customHeight="1">
      <c r="A60" s="96">
        <v>6</v>
      </c>
      <c r="B60" s="206" t="s">
        <v>76</v>
      </c>
      <c r="C60" s="82">
        <v>2016</v>
      </c>
      <c r="D60" s="58">
        <v>999.98699</v>
      </c>
      <c r="E60" s="58">
        <v>999.98699</v>
      </c>
      <c r="F60" s="58">
        <v>999.98699</v>
      </c>
      <c r="G60" s="58">
        <v>899.988</v>
      </c>
      <c r="H60" s="58">
        <v>99.999</v>
      </c>
      <c r="I60" s="58">
        <v>0</v>
      </c>
    </row>
    <row r="61" spans="1:9" s="7" customFormat="1" ht="125.25" customHeight="1">
      <c r="A61" s="96">
        <v>7</v>
      </c>
      <c r="B61" s="205" t="s">
        <v>77</v>
      </c>
      <c r="C61" s="82">
        <v>2016</v>
      </c>
      <c r="D61" s="83">
        <v>857.59</v>
      </c>
      <c r="E61" s="83">
        <v>857.59</v>
      </c>
      <c r="F61" s="83">
        <v>857.59</v>
      </c>
      <c r="G61" s="58">
        <v>771.831</v>
      </c>
      <c r="H61" s="58">
        <v>85.759</v>
      </c>
      <c r="I61" s="58">
        <v>0</v>
      </c>
    </row>
    <row r="62" spans="1:9" s="7" customFormat="1" ht="128.25" customHeight="1">
      <c r="A62" s="96">
        <v>8</v>
      </c>
      <c r="B62" s="205" t="s">
        <v>78</v>
      </c>
      <c r="C62" s="82">
        <v>2016</v>
      </c>
      <c r="D62" s="58">
        <v>957.932</v>
      </c>
      <c r="E62" s="58">
        <v>957.932</v>
      </c>
      <c r="F62" s="58">
        <v>957.932</v>
      </c>
      <c r="G62" s="58">
        <v>862.139</v>
      </c>
      <c r="H62" s="58">
        <v>95.793</v>
      </c>
      <c r="I62" s="58">
        <v>0</v>
      </c>
    </row>
    <row r="63" spans="1:9" s="7" customFormat="1" ht="47.25">
      <c r="A63" s="96">
        <v>9</v>
      </c>
      <c r="B63" s="99" t="s">
        <v>102</v>
      </c>
      <c r="C63" s="58">
        <v>2016</v>
      </c>
      <c r="D63" s="93">
        <v>3201.163</v>
      </c>
      <c r="E63" s="93">
        <v>3201.163</v>
      </c>
      <c r="F63" s="93">
        <v>3201.163</v>
      </c>
      <c r="G63" s="93">
        <v>2881.047</v>
      </c>
      <c r="H63" s="93">
        <v>320.116</v>
      </c>
      <c r="I63" s="58">
        <v>0</v>
      </c>
    </row>
    <row r="64" spans="1:9" s="7" customFormat="1" ht="78.75">
      <c r="A64" s="96">
        <v>10</v>
      </c>
      <c r="B64" s="99" t="s">
        <v>103</v>
      </c>
      <c r="C64" s="58">
        <v>2016</v>
      </c>
      <c r="D64" s="93">
        <v>767.62</v>
      </c>
      <c r="E64" s="93">
        <v>767.62</v>
      </c>
      <c r="F64" s="93">
        <v>767.62</v>
      </c>
      <c r="G64" s="93">
        <v>690.858</v>
      </c>
      <c r="H64" s="93">
        <v>73.762</v>
      </c>
      <c r="I64" s="58">
        <v>0</v>
      </c>
    </row>
    <row r="65" spans="1:9" s="7" customFormat="1" ht="31.5">
      <c r="A65" s="96">
        <v>11</v>
      </c>
      <c r="B65" s="109" t="s">
        <v>127</v>
      </c>
      <c r="C65" s="58">
        <v>2016</v>
      </c>
      <c r="D65" s="59">
        <v>11800</v>
      </c>
      <c r="E65" s="59">
        <v>11800</v>
      </c>
      <c r="F65" s="59">
        <v>11800</v>
      </c>
      <c r="G65" s="59">
        <v>10620</v>
      </c>
      <c r="H65" s="59">
        <v>1180</v>
      </c>
      <c r="I65" s="58">
        <v>0</v>
      </c>
    </row>
    <row r="66" spans="1:9" s="7" customFormat="1" ht="78.75">
      <c r="A66" s="96">
        <v>12</v>
      </c>
      <c r="B66" s="90" t="s">
        <v>301</v>
      </c>
      <c r="C66" s="58">
        <v>2016</v>
      </c>
      <c r="D66" s="59">
        <v>5269.862</v>
      </c>
      <c r="E66" s="59">
        <v>5269.862</v>
      </c>
      <c r="F66" s="59">
        <f>G66+H66</f>
        <v>5269.862</v>
      </c>
      <c r="G66" s="59">
        <v>4742.877</v>
      </c>
      <c r="H66" s="59">
        <v>526.985</v>
      </c>
      <c r="I66" s="58">
        <v>0</v>
      </c>
    </row>
    <row r="67" spans="1:9" s="7" customFormat="1" ht="39" customHeight="1">
      <c r="A67" s="219"/>
      <c r="B67" s="220" t="s">
        <v>134</v>
      </c>
      <c r="C67" s="221"/>
      <c r="D67" s="222">
        <f aca="true" t="shared" si="5" ref="D67:I67">SUM(D68:D108)</f>
        <v>42585.59791000001</v>
      </c>
      <c r="E67" s="222">
        <f t="shared" si="5"/>
        <v>42585.59791000001</v>
      </c>
      <c r="F67" s="222">
        <f t="shared" si="5"/>
        <v>42585.59791000001</v>
      </c>
      <c r="G67" s="222">
        <f t="shared" si="5"/>
        <v>38327.02531800001</v>
      </c>
      <c r="H67" s="222">
        <f t="shared" si="5"/>
        <v>4258.571701999999</v>
      </c>
      <c r="I67" s="222">
        <f t="shared" si="5"/>
        <v>0</v>
      </c>
    </row>
    <row r="68" spans="1:9" s="7" customFormat="1" ht="47.25">
      <c r="A68" s="129">
        <v>1</v>
      </c>
      <c r="B68" s="90" t="s">
        <v>144</v>
      </c>
      <c r="C68" s="58" t="s">
        <v>50</v>
      </c>
      <c r="D68" s="59">
        <v>1499.693</v>
      </c>
      <c r="E68" s="59">
        <v>1499.693</v>
      </c>
      <c r="F68" s="59">
        <f>D68</f>
        <v>1499.693</v>
      </c>
      <c r="G68" s="59">
        <f>F68-H68</f>
        <v>1349.723</v>
      </c>
      <c r="H68" s="59">
        <v>149.97</v>
      </c>
      <c r="I68" s="140" t="s">
        <v>7</v>
      </c>
    </row>
    <row r="69" spans="1:9" s="7" customFormat="1" ht="47.25">
      <c r="A69" s="129">
        <v>2</v>
      </c>
      <c r="B69" s="90" t="s">
        <v>145</v>
      </c>
      <c r="C69" s="58" t="s">
        <v>50</v>
      </c>
      <c r="D69" s="59">
        <v>1498.574</v>
      </c>
      <c r="E69" s="59">
        <v>1498.574</v>
      </c>
      <c r="F69" s="59">
        <f aca="true" t="shared" si="6" ref="F69:F101">D69</f>
        <v>1498.574</v>
      </c>
      <c r="G69" s="59">
        <f aca="true" t="shared" si="7" ref="G69:G95">F69-H69</f>
        <v>1348.7160000000001</v>
      </c>
      <c r="H69" s="59">
        <v>149.858</v>
      </c>
      <c r="I69" s="140" t="s">
        <v>7</v>
      </c>
    </row>
    <row r="70" spans="1:9" s="7" customFormat="1" ht="47.25">
      <c r="A70" s="129">
        <v>3</v>
      </c>
      <c r="B70" s="90" t="s">
        <v>146</v>
      </c>
      <c r="C70" s="58" t="s">
        <v>50</v>
      </c>
      <c r="D70" s="59">
        <v>1499.741</v>
      </c>
      <c r="E70" s="59">
        <v>1499.741</v>
      </c>
      <c r="F70" s="59">
        <f t="shared" si="6"/>
        <v>1499.741</v>
      </c>
      <c r="G70" s="59">
        <f t="shared" si="7"/>
        <v>1349.766</v>
      </c>
      <c r="H70" s="59">
        <v>149.975</v>
      </c>
      <c r="I70" s="140" t="s">
        <v>7</v>
      </c>
    </row>
    <row r="71" spans="1:9" s="7" customFormat="1" ht="31.5">
      <c r="A71" s="129">
        <v>4</v>
      </c>
      <c r="B71" s="90" t="s">
        <v>147</v>
      </c>
      <c r="C71" s="58" t="s">
        <v>50</v>
      </c>
      <c r="D71" s="59">
        <v>581.198</v>
      </c>
      <c r="E71" s="59">
        <v>581.198</v>
      </c>
      <c r="F71" s="59">
        <f t="shared" si="6"/>
        <v>581.198</v>
      </c>
      <c r="G71" s="59">
        <f t="shared" si="7"/>
        <v>523.078</v>
      </c>
      <c r="H71" s="59">
        <v>58.12</v>
      </c>
      <c r="I71" s="140" t="s">
        <v>7</v>
      </c>
    </row>
    <row r="72" spans="1:9" s="7" customFormat="1" ht="31.5">
      <c r="A72" s="129">
        <v>5</v>
      </c>
      <c r="B72" s="90" t="s">
        <v>148</v>
      </c>
      <c r="C72" s="58" t="s">
        <v>50</v>
      </c>
      <c r="D72" s="59">
        <v>1498.999</v>
      </c>
      <c r="E72" s="59">
        <v>1498.999</v>
      </c>
      <c r="F72" s="59">
        <f t="shared" si="6"/>
        <v>1498.999</v>
      </c>
      <c r="G72" s="59">
        <f t="shared" si="7"/>
        <v>1349.099</v>
      </c>
      <c r="H72" s="59">
        <v>149.9</v>
      </c>
      <c r="I72" s="140" t="s">
        <v>7</v>
      </c>
    </row>
    <row r="73" spans="1:9" s="7" customFormat="1" ht="47.25">
      <c r="A73" s="129">
        <v>6</v>
      </c>
      <c r="B73" s="90" t="s">
        <v>149</v>
      </c>
      <c r="C73" s="58" t="s">
        <v>50</v>
      </c>
      <c r="D73" s="59">
        <v>1499.981</v>
      </c>
      <c r="E73" s="59">
        <v>1499.981</v>
      </c>
      <c r="F73" s="59">
        <f t="shared" si="6"/>
        <v>1499.981</v>
      </c>
      <c r="G73" s="59">
        <f t="shared" si="7"/>
        <v>1349.982</v>
      </c>
      <c r="H73" s="59">
        <v>149.999</v>
      </c>
      <c r="I73" s="140" t="s">
        <v>7</v>
      </c>
    </row>
    <row r="74" spans="1:9" s="7" customFormat="1" ht="31.5">
      <c r="A74" s="129">
        <v>7</v>
      </c>
      <c r="B74" s="90" t="s">
        <v>150</v>
      </c>
      <c r="C74" s="58" t="s">
        <v>50</v>
      </c>
      <c r="D74" s="59">
        <v>1499.662</v>
      </c>
      <c r="E74" s="59">
        <v>1499.662</v>
      </c>
      <c r="F74" s="59">
        <f t="shared" si="6"/>
        <v>1499.662</v>
      </c>
      <c r="G74" s="59">
        <f t="shared" si="7"/>
        <v>1349.695</v>
      </c>
      <c r="H74" s="59">
        <v>149.967</v>
      </c>
      <c r="I74" s="140" t="s">
        <v>7</v>
      </c>
    </row>
    <row r="75" spans="1:9" s="7" customFormat="1" ht="47.25">
      <c r="A75" s="129">
        <v>8</v>
      </c>
      <c r="B75" s="90" t="s">
        <v>151</v>
      </c>
      <c r="C75" s="58" t="s">
        <v>50</v>
      </c>
      <c r="D75" s="59">
        <v>1499.972</v>
      </c>
      <c r="E75" s="59">
        <v>1499.972</v>
      </c>
      <c r="F75" s="59">
        <f t="shared" si="6"/>
        <v>1499.972</v>
      </c>
      <c r="G75" s="59">
        <f t="shared" si="7"/>
        <v>1349.974</v>
      </c>
      <c r="H75" s="59">
        <v>149.998</v>
      </c>
      <c r="I75" s="140" t="s">
        <v>7</v>
      </c>
    </row>
    <row r="76" spans="1:9" s="7" customFormat="1" ht="31.5">
      <c r="A76" s="129">
        <v>9</v>
      </c>
      <c r="B76" s="90" t="s">
        <v>152</v>
      </c>
      <c r="C76" s="58" t="s">
        <v>50</v>
      </c>
      <c r="D76" s="59">
        <v>1499.902</v>
      </c>
      <c r="E76" s="59">
        <v>1499.902</v>
      </c>
      <c r="F76" s="59">
        <f t="shared" si="6"/>
        <v>1499.902</v>
      </c>
      <c r="G76" s="59">
        <f t="shared" si="7"/>
        <v>1349.911</v>
      </c>
      <c r="H76" s="59">
        <v>149.991</v>
      </c>
      <c r="I76" s="140" t="s">
        <v>7</v>
      </c>
    </row>
    <row r="77" spans="1:9" s="7" customFormat="1" ht="47.25">
      <c r="A77" s="129">
        <v>10</v>
      </c>
      <c r="B77" s="90" t="s">
        <v>153</v>
      </c>
      <c r="C77" s="58" t="s">
        <v>50</v>
      </c>
      <c r="D77" s="59">
        <v>1499.952</v>
      </c>
      <c r="E77" s="59">
        <v>1499.952</v>
      </c>
      <c r="F77" s="59">
        <f t="shared" si="6"/>
        <v>1499.952</v>
      </c>
      <c r="G77" s="59">
        <f t="shared" si="7"/>
        <v>1349.956</v>
      </c>
      <c r="H77" s="59">
        <v>149.996</v>
      </c>
      <c r="I77" s="140" t="s">
        <v>7</v>
      </c>
    </row>
    <row r="78" spans="1:9" s="7" customFormat="1" ht="31.5">
      <c r="A78" s="129">
        <v>11</v>
      </c>
      <c r="B78" s="90" t="s">
        <v>154</v>
      </c>
      <c r="C78" s="58" t="s">
        <v>50</v>
      </c>
      <c r="D78" s="59">
        <v>1499.977</v>
      </c>
      <c r="E78" s="59">
        <v>1499.977</v>
      </c>
      <c r="F78" s="59">
        <f t="shared" si="6"/>
        <v>1499.977</v>
      </c>
      <c r="G78" s="59">
        <f t="shared" si="7"/>
        <v>1349.979</v>
      </c>
      <c r="H78" s="59">
        <v>149.998</v>
      </c>
      <c r="I78" s="140" t="s">
        <v>7</v>
      </c>
    </row>
    <row r="79" spans="1:9" s="7" customFormat="1" ht="31.5">
      <c r="A79" s="129">
        <v>12</v>
      </c>
      <c r="B79" s="90" t="s">
        <v>155</v>
      </c>
      <c r="C79" s="58" t="s">
        <v>50</v>
      </c>
      <c r="D79" s="59">
        <v>1499.91</v>
      </c>
      <c r="E79" s="59">
        <v>1499.91</v>
      </c>
      <c r="F79" s="59">
        <f t="shared" si="6"/>
        <v>1499.91</v>
      </c>
      <c r="G79" s="59">
        <f t="shared" si="7"/>
        <v>1349.919</v>
      </c>
      <c r="H79" s="59">
        <v>149.991</v>
      </c>
      <c r="I79" s="140" t="s">
        <v>7</v>
      </c>
    </row>
    <row r="80" spans="1:9" s="7" customFormat="1" ht="31.5">
      <c r="A80" s="129">
        <v>13</v>
      </c>
      <c r="B80" s="90" t="s">
        <v>156</v>
      </c>
      <c r="C80" s="58" t="s">
        <v>50</v>
      </c>
      <c r="D80" s="59">
        <v>1499.91</v>
      </c>
      <c r="E80" s="59">
        <v>1499.91</v>
      </c>
      <c r="F80" s="59">
        <f t="shared" si="6"/>
        <v>1499.91</v>
      </c>
      <c r="G80" s="59">
        <f t="shared" si="7"/>
        <v>1349.919</v>
      </c>
      <c r="H80" s="59">
        <v>149.991</v>
      </c>
      <c r="I80" s="140" t="s">
        <v>7</v>
      </c>
    </row>
    <row r="81" spans="1:9" s="7" customFormat="1" ht="47.25">
      <c r="A81" s="129">
        <v>14</v>
      </c>
      <c r="B81" s="90" t="s">
        <v>157</v>
      </c>
      <c r="C81" s="58" t="s">
        <v>50</v>
      </c>
      <c r="D81" s="59">
        <v>1499.867</v>
      </c>
      <c r="E81" s="59">
        <v>1499.867</v>
      </c>
      <c r="F81" s="59">
        <f t="shared" si="6"/>
        <v>1499.867</v>
      </c>
      <c r="G81" s="59">
        <f t="shared" si="7"/>
        <v>1349.8799999999999</v>
      </c>
      <c r="H81" s="59">
        <v>149.987</v>
      </c>
      <c r="I81" s="140" t="s">
        <v>7</v>
      </c>
    </row>
    <row r="82" spans="1:9" s="7" customFormat="1" ht="47.25">
      <c r="A82" s="129">
        <v>15</v>
      </c>
      <c r="B82" s="90" t="s">
        <v>158</v>
      </c>
      <c r="C82" s="58" t="s">
        <v>50</v>
      </c>
      <c r="D82" s="59">
        <v>1499.846</v>
      </c>
      <c r="E82" s="59">
        <v>1499.846</v>
      </c>
      <c r="F82" s="59">
        <f t="shared" si="6"/>
        <v>1499.846</v>
      </c>
      <c r="G82" s="59">
        <f t="shared" si="7"/>
        <v>1349.8609999999999</v>
      </c>
      <c r="H82" s="59">
        <v>149.985</v>
      </c>
      <c r="I82" s="140" t="s">
        <v>7</v>
      </c>
    </row>
    <row r="83" spans="1:9" s="7" customFormat="1" ht="47.25">
      <c r="A83" s="129">
        <v>16</v>
      </c>
      <c r="B83" s="90" t="s">
        <v>159</v>
      </c>
      <c r="C83" s="58" t="s">
        <v>50</v>
      </c>
      <c r="D83" s="59">
        <v>1499.968</v>
      </c>
      <c r="E83" s="59">
        <v>1499.968</v>
      </c>
      <c r="F83" s="59">
        <f t="shared" si="6"/>
        <v>1499.968</v>
      </c>
      <c r="G83" s="59">
        <f t="shared" si="7"/>
        <v>1349.971</v>
      </c>
      <c r="H83" s="59">
        <v>149.997</v>
      </c>
      <c r="I83" s="140" t="s">
        <v>7</v>
      </c>
    </row>
    <row r="84" spans="1:9" s="7" customFormat="1" ht="31.5">
      <c r="A84" s="129">
        <v>17</v>
      </c>
      <c r="B84" s="90" t="s">
        <v>160</v>
      </c>
      <c r="C84" s="58" t="s">
        <v>50</v>
      </c>
      <c r="D84" s="59">
        <v>1499.917</v>
      </c>
      <c r="E84" s="59">
        <v>1499.917</v>
      </c>
      <c r="F84" s="59">
        <f t="shared" si="6"/>
        <v>1499.917</v>
      </c>
      <c r="G84" s="59">
        <f t="shared" si="7"/>
        <v>1349.925</v>
      </c>
      <c r="H84" s="59">
        <v>149.992</v>
      </c>
      <c r="I84" s="140" t="s">
        <v>7</v>
      </c>
    </row>
    <row r="85" spans="1:9" s="7" customFormat="1" ht="47.25">
      <c r="A85" s="129">
        <v>18</v>
      </c>
      <c r="B85" s="90" t="s">
        <v>161</v>
      </c>
      <c r="C85" s="58" t="s">
        <v>50</v>
      </c>
      <c r="D85" s="59">
        <v>1499.981</v>
      </c>
      <c r="E85" s="59">
        <v>1499.981</v>
      </c>
      <c r="F85" s="59">
        <f t="shared" si="6"/>
        <v>1499.981</v>
      </c>
      <c r="G85" s="59">
        <f t="shared" si="7"/>
        <v>1349.982</v>
      </c>
      <c r="H85" s="59">
        <v>149.999</v>
      </c>
      <c r="I85" s="140" t="s">
        <v>7</v>
      </c>
    </row>
    <row r="86" spans="1:9" s="7" customFormat="1" ht="31.5">
      <c r="A86" s="129">
        <v>19</v>
      </c>
      <c r="B86" s="90" t="s">
        <v>162</v>
      </c>
      <c r="C86" s="58" t="s">
        <v>50</v>
      </c>
      <c r="D86" s="59">
        <v>1037.491</v>
      </c>
      <c r="E86" s="59">
        <v>1037.491</v>
      </c>
      <c r="F86" s="59">
        <f t="shared" si="6"/>
        <v>1037.491</v>
      </c>
      <c r="G86" s="59">
        <f t="shared" si="7"/>
        <v>933.741</v>
      </c>
      <c r="H86" s="59">
        <v>103.75</v>
      </c>
      <c r="I86" s="140" t="s">
        <v>7</v>
      </c>
    </row>
    <row r="87" spans="1:9" s="7" customFormat="1" ht="47.25">
      <c r="A87" s="129">
        <v>20</v>
      </c>
      <c r="B87" s="90" t="s">
        <v>163</v>
      </c>
      <c r="C87" s="58" t="s">
        <v>50</v>
      </c>
      <c r="D87" s="59">
        <v>1498.039</v>
      </c>
      <c r="E87" s="59">
        <v>1498.039</v>
      </c>
      <c r="F87" s="59">
        <f t="shared" si="6"/>
        <v>1498.039</v>
      </c>
      <c r="G87" s="59">
        <f t="shared" si="7"/>
        <v>1348.235</v>
      </c>
      <c r="H87" s="59">
        <v>149.804</v>
      </c>
      <c r="I87" s="140" t="s">
        <v>7</v>
      </c>
    </row>
    <row r="88" spans="1:9" s="7" customFormat="1" ht="31.5">
      <c r="A88" s="129">
        <v>21</v>
      </c>
      <c r="B88" s="90" t="s">
        <v>164</v>
      </c>
      <c r="C88" s="58" t="s">
        <v>50</v>
      </c>
      <c r="D88" s="59">
        <v>1499.992</v>
      </c>
      <c r="E88" s="59">
        <v>1499.992</v>
      </c>
      <c r="F88" s="59">
        <f t="shared" si="6"/>
        <v>1499.992</v>
      </c>
      <c r="G88" s="59">
        <f t="shared" si="7"/>
        <v>1349.992</v>
      </c>
      <c r="H88" s="59">
        <v>150</v>
      </c>
      <c r="I88" s="140" t="s">
        <v>7</v>
      </c>
    </row>
    <row r="89" spans="1:9" s="7" customFormat="1" ht="47.25">
      <c r="A89" s="129">
        <v>22</v>
      </c>
      <c r="B89" s="90" t="s">
        <v>165</v>
      </c>
      <c r="C89" s="58" t="s">
        <v>50</v>
      </c>
      <c r="D89" s="59">
        <v>1499.993</v>
      </c>
      <c r="E89" s="59">
        <v>1499.993</v>
      </c>
      <c r="F89" s="59">
        <f t="shared" si="6"/>
        <v>1499.993</v>
      </c>
      <c r="G89" s="59">
        <f t="shared" si="7"/>
        <v>1349.993</v>
      </c>
      <c r="H89" s="59">
        <v>150</v>
      </c>
      <c r="I89" s="140" t="s">
        <v>7</v>
      </c>
    </row>
    <row r="90" spans="1:9" s="7" customFormat="1" ht="47.25">
      <c r="A90" s="129">
        <v>23</v>
      </c>
      <c r="B90" s="90" t="s">
        <v>166</v>
      </c>
      <c r="C90" s="58" t="s">
        <v>50</v>
      </c>
      <c r="D90" s="59">
        <v>1499.848</v>
      </c>
      <c r="E90" s="59">
        <v>1499.848</v>
      </c>
      <c r="F90" s="59">
        <f t="shared" si="6"/>
        <v>1499.848</v>
      </c>
      <c r="G90" s="59">
        <f t="shared" si="7"/>
        <v>1349.8629999999998</v>
      </c>
      <c r="H90" s="59">
        <v>149.985</v>
      </c>
      <c r="I90" s="140" t="s">
        <v>7</v>
      </c>
    </row>
    <row r="91" spans="1:9" s="7" customFormat="1" ht="47.25">
      <c r="A91" s="129">
        <v>24</v>
      </c>
      <c r="B91" s="90" t="s">
        <v>167</v>
      </c>
      <c r="C91" s="58" t="s">
        <v>50</v>
      </c>
      <c r="D91" s="59">
        <v>852.33</v>
      </c>
      <c r="E91" s="59">
        <v>852.33</v>
      </c>
      <c r="F91" s="59">
        <f t="shared" si="6"/>
        <v>852.33</v>
      </c>
      <c r="G91" s="59">
        <f t="shared" si="7"/>
        <v>767.097</v>
      </c>
      <c r="H91" s="59">
        <v>85.233</v>
      </c>
      <c r="I91" s="140" t="s">
        <v>7</v>
      </c>
    </row>
    <row r="92" spans="1:9" s="7" customFormat="1" ht="31.5">
      <c r="A92" s="129">
        <v>25</v>
      </c>
      <c r="B92" s="90" t="s">
        <v>168</v>
      </c>
      <c r="C92" s="58" t="s">
        <v>50</v>
      </c>
      <c r="D92" s="59">
        <v>1499.41</v>
      </c>
      <c r="E92" s="59">
        <v>1499.41</v>
      </c>
      <c r="F92" s="59">
        <f t="shared" si="6"/>
        <v>1499.41</v>
      </c>
      <c r="G92" s="59">
        <f t="shared" si="7"/>
        <v>1349.469</v>
      </c>
      <c r="H92" s="59">
        <v>149.941</v>
      </c>
      <c r="I92" s="140" t="s">
        <v>7</v>
      </c>
    </row>
    <row r="93" spans="1:9" s="7" customFormat="1" ht="31.5">
      <c r="A93" s="129">
        <v>26</v>
      </c>
      <c r="B93" s="90" t="s">
        <v>169</v>
      </c>
      <c r="C93" s="58" t="s">
        <v>50</v>
      </c>
      <c r="D93" s="59">
        <v>654.305</v>
      </c>
      <c r="E93" s="59">
        <v>654.305</v>
      </c>
      <c r="F93" s="59">
        <f t="shared" si="6"/>
        <v>654.305</v>
      </c>
      <c r="G93" s="59">
        <f t="shared" si="7"/>
        <v>588.8739999999999</v>
      </c>
      <c r="H93" s="59">
        <v>65.431</v>
      </c>
      <c r="I93" s="140" t="s">
        <v>7</v>
      </c>
    </row>
    <row r="94" spans="1:9" s="7" customFormat="1" ht="31.5">
      <c r="A94" s="129">
        <v>27</v>
      </c>
      <c r="B94" s="90" t="s">
        <v>170</v>
      </c>
      <c r="C94" s="58" t="s">
        <v>50</v>
      </c>
      <c r="D94" s="59">
        <v>346.763</v>
      </c>
      <c r="E94" s="59">
        <v>346.763</v>
      </c>
      <c r="F94" s="59">
        <f t="shared" si="6"/>
        <v>346.763</v>
      </c>
      <c r="G94" s="59">
        <f t="shared" si="7"/>
        <v>312.08599999999996</v>
      </c>
      <c r="H94" s="59">
        <v>34.677</v>
      </c>
      <c r="I94" s="140" t="s">
        <v>7</v>
      </c>
    </row>
    <row r="95" spans="1:9" s="7" customFormat="1" ht="31.5">
      <c r="A95" s="129">
        <v>28</v>
      </c>
      <c r="B95" s="90" t="s">
        <v>171</v>
      </c>
      <c r="C95" s="58" t="s">
        <v>50</v>
      </c>
      <c r="D95" s="59">
        <v>930.888</v>
      </c>
      <c r="E95" s="59">
        <v>930.888</v>
      </c>
      <c r="F95" s="59">
        <f t="shared" si="6"/>
        <v>930.888</v>
      </c>
      <c r="G95" s="59">
        <f t="shared" si="7"/>
        <v>837.799</v>
      </c>
      <c r="H95" s="59">
        <v>93.089</v>
      </c>
      <c r="I95" s="140" t="s">
        <v>7</v>
      </c>
    </row>
    <row r="96" spans="1:9" s="7" customFormat="1" ht="47.25">
      <c r="A96" s="129">
        <v>29</v>
      </c>
      <c r="B96" s="109" t="s">
        <v>172</v>
      </c>
      <c r="C96" s="58" t="s">
        <v>50</v>
      </c>
      <c r="D96" s="59">
        <v>582.14876</v>
      </c>
      <c r="E96" s="59">
        <v>582.14876</v>
      </c>
      <c r="F96" s="59">
        <f t="shared" si="6"/>
        <v>582.14876</v>
      </c>
      <c r="G96" s="141">
        <v>523.933884</v>
      </c>
      <c r="H96" s="59">
        <v>58.214876</v>
      </c>
      <c r="I96" s="141"/>
    </row>
    <row r="97" spans="1:9" s="7" customFormat="1" ht="47.25">
      <c r="A97" s="129">
        <v>30</v>
      </c>
      <c r="B97" s="109" t="s">
        <v>173</v>
      </c>
      <c r="C97" s="58" t="s">
        <v>50</v>
      </c>
      <c r="D97" s="93">
        <v>525.9346</v>
      </c>
      <c r="E97" s="93">
        <v>525.9346</v>
      </c>
      <c r="F97" s="141">
        <f t="shared" si="6"/>
        <v>525.9346</v>
      </c>
      <c r="G97" s="141">
        <v>473.34114</v>
      </c>
      <c r="H97" s="141">
        <v>52.59346</v>
      </c>
      <c r="I97" s="141"/>
    </row>
    <row r="98" spans="1:9" s="7" customFormat="1" ht="63">
      <c r="A98" s="129">
        <v>31</v>
      </c>
      <c r="B98" s="109" t="s">
        <v>174</v>
      </c>
      <c r="C98" s="58" t="s">
        <v>50</v>
      </c>
      <c r="D98" s="93">
        <v>436.30847</v>
      </c>
      <c r="E98" s="93">
        <v>436.30847</v>
      </c>
      <c r="F98" s="141">
        <f t="shared" si="6"/>
        <v>436.30847</v>
      </c>
      <c r="G98" s="141">
        <v>392.677623</v>
      </c>
      <c r="H98" s="141">
        <v>43.630847</v>
      </c>
      <c r="I98" s="141"/>
    </row>
    <row r="99" spans="1:9" s="7" customFormat="1" ht="47.25">
      <c r="A99" s="129">
        <v>32</v>
      </c>
      <c r="B99" s="109" t="s">
        <v>175</v>
      </c>
      <c r="C99" s="58" t="s">
        <v>50</v>
      </c>
      <c r="D99" s="93">
        <v>364.44013</v>
      </c>
      <c r="E99" s="93">
        <v>364.44013</v>
      </c>
      <c r="F99" s="141">
        <f t="shared" si="6"/>
        <v>364.44013</v>
      </c>
      <c r="G99" s="141">
        <v>327.996117</v>
      </c>
      <c r="H99" s="141">
        <v>36.444013</v>
      </c>
      <c r="I99" s="141"/>
    </row>
    <row r="100" spans="1:24" s="7" customFormat="1" ht="47.25">
      <c r="A100" s="129">
        <v>33</v>
      </c>
      <c r="B100" s="109" t="s">
        <v>176</v>
      </c>
      <c r="C100" s="58" t="s">
        <v>50</v>
      </c>
      <c r="D100" s="93">
        <v>445.73963</v>
      </c>
      <c r="E100" s="93">
        <v>445.73963</v>
      </c>
      <c r="F100" s="141">
        <f t="shared" si="6"/>
        <v>445.73963</v>
      </c>
      <c r="G100" s="141">
        <v>401.165667</v>
      </c>
      <c r="H100" s="141">
        <v>44.573963</v>
      </c>
      <c r="I100" s="141"/>
      <c r="J100" s="135"/>
      <c r="K100" s="130"/>
      <c r="L100" s="130"/>
      <c r="M100" s="137"/>
      <c r="N100" s="137"/>
      <c r="O100" s="137"/>
      <c r="P100" s="137"/>
      <c r="Q100" s="137"/>
      <c r="R100" s="137"/>
      <c r="S100" s="130"/>
      <c r="T100" s="130"/>
      <c r="U100" s="131"/>
      <c r="V100" s="132"/>
      <c r="W100" s="133"/>
      <c r="X100" s="134"/>
    </row>
    <row r="101" spans="1:24" s="7" customFormat="1" ht="47.25">
      <c r="A101" s="129">
        <v>34</v>
      </c>
      <c r="B101" s="109" t="s">
        <v>177</v>
      </c>
      <c r="C101" s="58" t="s">
        <v>50</v>
      </c>
      <c r="D101" s="93">
        <v>434.85463</v>
      </c>
      <c r="E101" s="93">
        <v>434.85463</v>
      </c>
      <c r="F101" s="141">
        <f t="shared" si="6"/>
        <v>434.85463</v>
      </c>
      <c r="G101" s="141">
        <v>391.369167</v>
      </c>
      <c r="H101" s="141">
        <v>43.485463</v>
      </c>
      <c r="I101" s="141"/>
      <c r="J101" s="135"/>
      <c r="K101" s="130"/>
      <c r="L101" s="130"/>
      <c r="M101" s="137"/>
      <c r="N101" s="137"/>
      <c r="O101" s="137"/>
      <c r="P101" s="137"/>
      <c r="Q101" s="137"/>
      <c r="R101" s="137"/>
      <c r="S101" s="130"/>
      <c r="T101" s="130"/>
      <c r="U101" s="131"/>
      <c r="V101" s="132"/>
      <c r="W101" s="133"/>
      <c r="X101" s="134"/>
    </row>
    <row r="102" spans="1:9" s="7" customFormat="1" ht="115.5" customHeight="1">
      <c r="A102" s="38">
        <v>35</v>
      </c>
      <c r="B102" s="90" t="s">
        <v>135</v>
      </c>
      <c r="C102" s="58">
        <v>2016</v>
      </c>
      <c r="D102" s="136">
        <v>350.21083</v>
      </c>
      <c r="E102" s="136">
        <v>350.21083</v>
      </c>
      <c r="F102" s="136">
        <v>350.21083</v>
      </c>
      <c r="G102" s="136">
        <f>F102-H102</f>
        <v>315.189747</v>
      </c>
      <c r="H102" s="136">
        <v>35.021083</v>
      </c>
      <c r="I102" s="58">
        <v>0</v>
      </c>
    </row>
    <row r="103" spans="1:9" s="7" customFormat="1" ht="78.75">
      <c r="A103" s="38">
        <v>36</v>
      </c>
      <c r="B103" s="90" t="s">
        <v>136</v>
      </c>
      <c r="C103" s="58">
        <v>2016</v>
      </c>
      <c r="D103" s="136">
        <v>119.1977</v>
      </c>
      <c r="E103" s="136">
        <v>119.1977</v>
      </c>
      <c r="F103" s="136">
        <v>119.1977</v>
      </c>
      <c r="G103" s="136">
        <f>F103-H103</f>
        <v>107.27793</v>
      </c>
      <c r="H103" s="136">
        <v>11.91977</v>
      </c>
      <c r="I103" s="58">
        <v>0</v>
      </c>
    </row>
    <row r="104" spans="1:9" s="90" customFormat="1" ht="63">
      <c r="A104" s="38">
        <v>37</v>
      </c>
      <c r="B104" s="90" t="s">
        <v>137</v>
      </c>
      <c r="C104" s="138">
        <v>2016</v>
      </c>
      <c r="D104" s="138">
        <v>333.426</v>
      </c>
      <c r="E104" s="138">
        <v>333.426</v>
      </c>
      <c r="F104" s="138">
        <v>333.426</v>
      </c>
      <c r="G104" s="138">
        <v>300.083076</v>
      </c>
      <c r="H104" s="138">
        <v>33.342564</v>
      </c>
      <c r="I104" s="138">
        <v>0</v>
      </c>
    </row>
    <row r="105" spans="1:9" s="90" customFormat="1" ht="63">
      <c r="A105" s="38">
        <v>38</v>
      </c>
      <c r="B105" s="90" t="s">
        <v>138</v>
      </c>
      <c r="C105" s="138">
        <v>2016</v>
      </c>
      <c r="D105" s="138">
        <v>333.426</v>
      </c>
      <c r="E105" s="138">
        <v>333.426</v>
      </c>
      <c r="F105" s="138">
        <v>333.426</v>
      </c>
      <c r="G105" s="138">
        <v>300.083076</v>
      </c>
      <c r="H105" s="138">
        <v>33.342564</v>
      </c>
      <c r="I105" s="138">
        <v>0</v>
      </c>
    </row>
    <row r="106" spans="1:9" s="90" customFormat="1" ht="47.25">
      <c r="A106" s="38">
        <v>39</v>
      </c>
      <c r="B106" s="90" t="s">
        <v>139</v>
      </c>
      <c r="C106" s="138">
        <v>2016</v>
      </c>
      <c r="D106" s="138">
        <v>336.42589</v>
      </c>
      <c r="E106" s="138">
        <v>336.42589</v>
      </c>
      <c r="F106" s="138">
        <v>336.42589</v>
      </c>
      <c r="G106" s="138">
        <v>302.783301</v>
      </c>
      <c r="H106" s="138">
        <v>33.642589</v>
      </c>
      <c r="I106" s="138">
        <v>0</v>
      </c>
    </row>
    <row r="107" spans="1:9" s="90" customFormat="1" ht="47.25">
      <c r="A107" s="38">
        <v>40</v>
      </c>
      <c r="B107" s="90" t="s">
        <v>140</v>
      </c>
      <c r="C107" s="138">
        <v>2016</v>
      </c>
      <c r="D107" s="138">
        <v>411.7181</v>
      </c>
      <c r="E107" s="138">
        <v>411.7181</v>
      </c>
      <c r="F107" s="138">
        <v>411.7181</v>
      </c>
      <c r="G107" s="138">
        <v>370.54659</v>
      </c>
      <c r="H107" s="138">
        <v>41.17151</v>
      </c>
      <c r="I107" s="138">
        <v>0</v>
      </c>
    </row>
    <row r="108" spans="1:9" s="90" customFormat="1" ht="78.75">
      <c r="A108" s="38">
        <v>41</v>
      </c>
      <c r="B108" s="90" t="s">
        <v>141</v>
      </c>
      <c r="C108" s="138">
        <v>2016</v>
      </c>
      <c r="D108" s="138">
        <v>515.65817</v>
      </c>
      <c r="E108" s="138">
        <v>515.65817</v>
      </c>
      <c r="F108" s="138">
        <v>515.65817</v>
      </c>
      <c r="G108" s="138">
        <v>464.093</v>
      </c>
      <c r="H108" s="138">
        <v>51.565</v>
      </c>
      <c r="I108" s="138">
        <v>0</v>
      </c>
    </row>
    <row r="109" spans="1:9" s="7" customFormat="1" ht="18.75">
      <c r="A109" s="96"/>
      <c r="B109" s="90"/>
      <c r="C109" s="58"/>
      <c r="D109" s="59"/>
      <c r="E109" s="59"/>
      <c r="F109" s="59"/>
      <c r="G109" s="59"/>
      <c r="H109" s="59"/>
      <c r="I109" s="58"/>
    </row>
    <row r="110" spans="1:9" s="7" customFormat="1" ht="30" customHeight="1">
      <c r="A110" s="219"/>
      <c r="B110" s="220" t="s">
        <v>61</v>
      </c>
      <c r="C110" s="223"/>
      <c r="D110" s="222">
        <f>D111+D112+D113+D114+D115+D116</f>
        <v>23224.908</v>
      </c>
      <c r="E110" s="222">
        <f>E111+E112+E113+E114+E115+E116</f>
        <v>23019.758</v>
      </c>
      <c r="F110" s="222">
        <f>F111+F112+F113+F114+F115+F116</f>
        <v>23019.758</v>
      </c>
      <c r="G110" s="222">
        <f>G111+G112+G113+G114+G115+G116</f>
        <v>20717.775999999998</v>
      </c>
      <c r="H110" s="222">
        <f>H111+H112+H113+H114+H115+H116</f>
        <v>2301.982</v>
      </c>
      <c r="I110" s="224">
        <f>I111</f>
        <v>0</v>
      </c>
    </row>
    <row r="111" spans="1:9" s="7" customFormat="1" ht="47.25">
      <c r="A111" s="38">
        <v>1</v>
      </c>
      <c r="B111" s="90" t="s">
        <v>62</v>
      </c>
      <c r="C111" s="5"/>
      <c r="D111" s="58">
        <v>970.972</v>
      </c>
      <c r="E111" s="58">
        <v>970.972</v>
      </c>
      <c r="F111" s="58">
        <v>970.972</v>
      </c>
      <c r="G111" s="59">
        <f>F111-H111</f>
        <v>873.872</v>
      </c>
      <c r="H111" s="59">
        <v>97.1</v>
      </c>
      <c r="I111" s="5"/>
    </row>
    <row r="112" spans="1:9" s="7" customFormat="1" ht="78.75">
      <c r="A112" s="2">
        <v>2</v>
      </c>
      <c r="B112" s="119" t="s">
        <v>126</v>
      </c>
      <c r="C112" s="3">
        <v>2016</v>
      </c>
      <c r="D112" s="121">
        <v>9988.105</v>
      </c>
      <c r="E112" s="121">
        <v>9830.811</v>
      </c>
      <c r="F112" s="121">
        <v>9830.811</v>
      </c>
      <c r="G112" s="59">
        <v>8847.729</v>
      </c>
      <c r="H112" s="59">
        <v>983.082</v>
      </c>
      <c r="I112" s="2"/>
    </row>
    <row r="113" spans="1:9" s="7" customFormat="1" ht="63">
      <c r="A113" s="127">
        <v>3</v>
      </c>
      <c r="B113" s="99" t="s">
        <v>132</v>
      </c>
      <c r="C113" s="25">
        <v>2016</v>
      </c>
      <c r="D113" s="185">
        <v>10445.831</v>
      </c>
      <c r="E113" s="185">
        <v>10397.975</v>
      </c>
      <c r="F113" s="185">
        <v>10397.975</v>
      </c>
      <c r="G113" s="151">
        <v>9358.175</v>
      </c>
      <c r="H113" s="151">
        <v>1039.8</v>
      </c>
      <c r="I113" s="128" t="s">
        <v>7</v>
      </c>
    </row>
    <row r="114" spans="1:9" s="7" customFormat="1" ht="31.5">
      <c r="A114" s="128">
        <v>4</v>
      </c>
      <c r="B114" s="184" t="s">
        <v>180</v>
      </c>
      <c r="C114" s="25">
        <v>2016</v>
      </c>
      <c r="D114" s="185">
        <v>1450</v>
      </c>
      <c r="E114" s="185">
        <v>1450</v>
      </c>
      <c r="F114" s="185">
        <v>1450</v>
      </c>
      <c r="G114" s="151">
        <v>1305</v>
      </c>
      <c r="H114" s="151">
        <v>145</v>
      </c>
      <c r="I114" s="128" t="s">
        <v>7</v>
      </c>
    </row>
    <row r="115" spans="1:9" s="7" customFormat="1" ht="63">
      <c r="A115" s="127">
        <v>5</v>
      </c>
      <c r="B115" s="184" t="s">
        <v>270</v>
      </c>
      <c r="C115" s="25">
        <v>2016</v>
      </c>
      <c r="D115" s="185">
        <v>120</v>
      </c>
      <c r="E115" s="185">
        <v>120</v>
      </c>
      <c r="F115" s="185">
        <v>120</v>
      </c>
      <c r="G115" s="151">
        <v>108</v>
      </c>
      <c r="H115" s="151">
        <v>12</v>
      </c>
      <c r="I115" s="128" t="s">
        <v>7</v>
      </c>
    </row>
    <row r="116" spans="1:9" s="7" customFormat="1" ht="63">
      <c r="A116" s="127">
        <v>6</v>
      </c>
      <c r="B116" s="184" t="s">
        <v>271</v>
      </c>
      <c r="C116" s="25">
        <v>2016</v>
      </c>
      <c r="D116" s="185">
        <v>250</v>
      </c>
      <c r="E116" s="185">
        <v>250</v>
      </c>
      <c r="F116" s="185">
        <v>250</v>
      </c>
      <c r="G116" s="151">
        <v>225</v>
      </c>
      <c r="H116" s="151">
        <v>25</v>
      </c>
      <c r="I116" s="128" t="s">
        <v>7</v>
      </c>
    </row>
    <row r="117" spans="1:9" s="7" customFormat="1" ht="53.25" customHeight="1">
      <c r="A117" s="63"/>
      <c r="B117" s="64" t="s">
        <v>12</v>
      </c>
      <c r="C117" s="65"/>
      <c r="D117" s="68">
        <f aca="true" t="shared" si="8" ref="D117:I117">D118+D130+D142+D149+D156+D166+D174+D179+D197+D208+D240+D255</f>
        <v>348906.116511</v>
      </c>
      <c r="E117" s="68">
        <f t="shared" si="8"/>
        <v>346050.797512</v>
      </c>
      <c r="F117" s="68">
        <f t="shared" si="8"/>
        <v>323501.749513</v>
      </c>
      <c r="G117" s="68">
        <f t="shared" si="8"/>
        <v>288615.776691</v>
      </c>
      <c r="H117" s="68">
        <f t="shared" si="8"/>
        <v>32288.801539000004</v>
      </c>
      <c r="I117" s="68">
        <f t="shared" si="8"/>
        <v>25.7</v>
      </c>
    </row>
    <row r="118" spans="1:9" s="7" customFormat="1" ht="30" customHeight="1">
      <c r="A118" s="86"/>
      <c r="B118" s="87" t="s">
        <v>79</v>
      </c>
      <c r="C118" s="88"/>
      <c r="D118" s="89">
        <f aca="true" t="shared" si="9" ref="D118:I118">SUM(D119:D129)</f>
        <v>13942.087000000001</v>
      </c>
      <c r="E118" s="89">
        <f t="shared" si="9"/>
        <v>13942.087000000001</v>
      </c>
      <c r="F118" s="89">
        <f t="shared" si="9"/>
        <v>13942.087000000001</v>
      </c>
      <c r="G118" s="89">
        <f t="shared" si="9"/>
        <v>12547.898799999999</v>
      </c>
      <c r="H118" s="89">
        <f t="shared" si="9"/>
        <v>1394.1882</v>
      </c>
      <c r="I118" s="89">
        <f t="shared" si="9"/>
        <v>0</v>
      </c>
    </row>
    <row r="119" spans="1:9" s="7" customFormat="1" ht="132" customHeight="1">
      <c r="A119" s="85">
        <v>1</v>
      </c>
      <c r="B119" s="90" t="s">
        <v>83</v>
      </c>
      <c r="C119" s="58">
        <v>2016</v>
      </c>
      <c r="D119" s="59">
        <v>186.371</v>
      </c>
      <c r="E119" s="59">
        <v>186.371</v>
      </c>
      <c r="F119" s="59">
        <v>186.371</v>
      </c>
      <c r="G119" s="59">
        <f aca="true" t="shared" si="10" ref="G119:G128">F119-H119</f>
        <v>167.734</v>
      </c>
      <c r="H119" s="59">
        <v>18.637</v>
      </c>
      <c r="I119" s="58">
        <v>0</v>
      </c>
    </row>
    <row r="120" spans="1:9" s="7" customFormat="1" ht="195" customHeight="1">
      <c r="A120" s="85">
        <v>2</v>
      </c>
      <c r="B120" s="94" t="s">
        <v>82</v>
      </c>
      <c r="C120" s="58">
        <v>2016</v>
      </c>
      <c r="D120" s="59">
        <v>2220.342</v>
      </c>
      <c r="E120" s="59">
        <v>2220.342</v>
      </c>
      <c r="F120" s="59">
        <v>2220.342</v>
      </c>
      <c r="G120" s="59">
        <f t="shared" si="10"/>
        <v>1998.3078</v>
      </c>
      <c r="H120" s="59">
        <v>222.0342</v>
      </c>
      <c r="I120" s="58">
        <v>0</v>
      </c>
    </row>
    <row r="121" spans="1:9" s="7" customFormat="1" ht="195" customHeight="1">
      <c r="A121" s="85">
        <v>3</v>
      </c>
      <c r="B121" s="94" t="s">
        <v>113</v>
      </c>
      <c r="C121" s="58">
        <v>2016</v>
      </c>
      <c r="D121" s="59">
        <v>844.261</v>
      </c>
      <c r="E121" s="59">
        <v>844.261</v>
      </c>
      <c r="F121" s="59">
        <v>844.261</v>
      </c>
      <c r="G121" s="59">
        <f t="shared" si="10"/>
        <v>759.8349999999999</v>
      </c>
      <c r="H121" s="59">
        <v>84.426</v>
      </c>
      <c r="I121" s="58">
        <v>0</v>
      </c>
    </row>
    <row r="122" spans="1:9" s="7" customFormat="1" ht="195" customHeight="1">
      <c r="A122" s="85">
        <v>4</v>
      </c>
      <c r="B122" s="94" t="s">
        <v>114</v>
      </c>
      <c r="C122" s="58">
        <v>2016</v>
      </c>
      <c r="D122" s="59">
        <v>1062.502</v>
      </c>
      <c r="E122" s="59">
        <v>1062.502</v>
      </c>
      <c r="F122" s="59">
        <v>1062.502</v>
      </c>
      <c r="G122" s="59">
        <f t="shared" si="10"/>
        <v>956.252</v>
      </c>
      <c r="H122" s="59">
        <v>106.25</v>
      </c>
      <c r="I122" s="58">
        <v>0</v>
      </c>
    </row>
    <row r="123" spans="1:9" s="7" customFormat="1" ht="195" customHeight="1">
      <c r="A123" s="85">
        <v>5</v>
      </c>
      <c r="B123" s="94" t="s">
        <v>142</v>
      </c>
      <c r="C123" s="58">
        <v>2016</v>
      </c>
      <c r="D123" s="59">
        <v>1957.874</v>
      </c>
      <c r="E123" s="59">
        <v>1957.874</v>
      </c>
      <c r="F123" s="59">
        <v>1957.874</v>
      </c>
      <c r="G123" s="59">
        <f t="shared" si="10"/>
        <v>1762.087</v>
      </c>
      <c r="H123" s="59">
        <v>195.787</v>
      </c>
      <c r="I123" s="58">
        <v>0</v>
      </c>
    </row>
    <row r="124" spans="1:9" s="7" customFormat="1" ht="195" customHeight="1">
      <c r="A124" s="85">
        <v>6</v>
      </c>
      <c r="B124" s="94" t="s">
        <v>143</v>
      </c>
      <c r="C124" s="58">
        <v>2016</v>
      </c>
      <c r="D124" s="59">
        <v>2700</v>
      </c>
      <c r="E124" s="59">
        <v>2700</v>
      </c>
      <c r="F124" s="59">
        <v>2700</v>
      </c>
      <c r="G124" s="59">
        <f t="shared" si="10"/>
        <v>2430</v>
      </c>
      <c r="H124" s="59">
        <v>270</v>
      </c>
      <c r="I124" s="58">
        <v>0</v>
      </c>
    </row>
    <row r="125" spans="1:9" s="7" customFormat="1" ht="195" customHeight="1">
      <c r="A125" s="85">
        <v>7</v>
      </c>
      <c r="B125" s="94" t="s">
        <v>178</v>
      </c>
      <c r="C125" s="58">
        <v>2016</v>
      </c>
      <c r="D125" s="59">
        <v>927.421</v>
      </c>
      <c r="E125" s="59">
        <v>927.421</v>
      </c>
      <c r="F125" s="59">
        <v>927.421</v>
      </c>
      <c r="G125" s="59">
        <f t="shared" si="10"/>
        <v>834.6790000000001</v>
      </c>
      <c r="H125" s="59">
        <v>92.742</v>
      </c>
      <c r="I125" s="58">
        <v>0</v>
      </c>
    </row>
    <row r="126" spans="1:9" s="7" customFormat="1" ht="195" customHeight="1">
      <c r="A126" s="85">
        <v>8</v>
      </c>
      <c r="B126" s="94" t="s">
        <v>179</v>
      </c>
      <c r="C126" s="58">
        <v>2016</v>
      </c>
      <c r="D126" s="59">
        <v>1600</v>
      </c>
      <c r="E126" s="59">
        <v>1600</v>
      </c>
      <c r="F126" s="59">
        <v>1600</v>
      </c>
      <c r="G126" s="59">
        <f>F126-H126</f>
        <v>1440</v>
      </c>
      <c r="H126" s="59">
        <v>160</v>
      </c>
      <c r="I126" s="58">
        <v>0</v>
      </c>
    </row>
    <row r="127" spans="1:9" s="7" customFormat="1" ht="216.75" customHeight="1">
      <c r="A127" s="85">
        <v>9</v>
      </c>
      <c r="B127" s="90" t="s">
        <v>84</v>
      </c>
      <c r="C127" s="58">
        <v>2016</v>
      </c>
      <c r="D127" s="59">
        <v>573.558</v>
      </c>
      <c r="E127" s="59">
        <v>573.558</v>
      </c>
      <c r="F127" s="59">
        <v>573.558</v>
      </c>
      <c r="G127" s="59">
        <f t="shared" si="10"/>
        <v>516.203</v>
      </c>
      <c r="H127" s="59">
        <v>57.355</v>
      </c>
      <c r="I127" s="58">
        <v>0</v>
      </c>
    </row>
    <row r="128" spans="1:9" s="7" customFormat="1" ht="216.75" customHeight="1">
      <c r="A128" s="85">
        <v>10</v>
      </c>
      <c r="B128" s="90" t="s">
        <v>85</v>
      </c>
      <c r="C128" s="58">
        <v>2016</v>
      </c>
      <c r="D128" s="59">
        <v>839.758</v>
      </c>
      <c r="E128" s="59">
        <v>839.758</v>
      </c>
      <c r="F128" s="59">
        <v>839.758</v>
      </c>
      <c r="G128" s="59">
        <f t="shared" si="10"/>
        <v>755.801</v>
      </c>
      <c r="H128" s="59">
        <v>83.957</v>
      </c>
      <c r="I128" s="58">
        <v>0</v>
      </c>
    </row>
    <row r="129" spans="1:9" s="7" customFormat="1" ht="216.75" customHeight="1">
      <c r="A129" s="233">
        <v>11</v>
      </c>
      <c r="B129" s="90" t="s">
        <v>299</v>
      </c>
      <c r="C129" s="58">
        <v>2016</v>
      </c>
      <c r="D129" s="59">
        <v>1030</v>
      </c>
      <c r="E129" s="59">
        <v>1030</v>
      </c>
      <c r="F129" s="59">
        <f>G129+H129</f>
        <v>1030</v>
      </c>
      <c r="G129" s="59">
        <v>927</v>
      </c>
      <c r="H129" s="59">
        <v>103</v>
      </c>
      <c r="I129" s="58">
        <v>0</v>
      </c>
    </row>
    <row r="130" spans="1:9" s="7" customFormat="1" ht="31.5">
      <c r="A130" s="145"/>
      <c r="B130" s="146" t="s">
        <v>203</v>
      </c>
      <c r="C130" s="147"/>
      <c r="D130" s="78">
        <f>SUM(D131:D141)</f>
        <v>10023.25539</v>
      </c>
      <c r="E130" s="78">
        <f>SUM(E131:E141)</f>
        <v>10023.25539</v>
      </c>
      <c r="F130" s="78">
        <f>SUM(F131:F141)</f>
        <v>10023.25539</v>
      </c>
      <c r="G130" s="78">
        <f>SUM(G131:G141)</f>
        <v>9204.824151</v>
      </c>
      <c r="H130" s="78">
        <f>SUM(H131:H141)</f>
        <v>1002.3255389999999</v>
      </c>
      <c r="I130" s="62">
        <f>I131+I132+I133+I134+I135+I136+I137+I138+I139+I140+I141</f>
        <v>0</v>
      </c>
    </row>
    <row r="131" spans="1:9" s="7" customFormat="1" ht="47.25">
      <c r="A131" s="38">
        <v>1</v>
      </c>
      <c r="B131" s="90" t="s">
        <v>51</v>
      </c>
      <c r="C131" s="4">
        <v>2016</v>
      </c>
      <c r="D131" s="4">
        <v>111.06539</v>
      </c>
      <c r="E131" s="4">
        <v>111.06539</v>
      </c>
      <c r="F131" s="4">
        <v>111.06539</v>
      </c>
      <c r="G131" s="4">
        <v>99.958851</v>
      </c>
      <c r="H131" s="4">
        <v>11.106539</v>
      </c>
      <c r="I131" s="4">
        <v>0</v>
      </c>
    </row>
    <row r="132" spans="1:9" s="7" customFormat="1" ht="94.5">
      <c r="A132" s="38">
        <v>2</v>
      </c>
      <c r="B132" s="90" t="s">
        <v>58</v>
      </c>
      <c r="C132" s="4">
        <v>2016</v>
      </c>
      <c r="D132" s="4">
        <v>2959.31</v>
      </c>
      <c r="E132" s="4">
        <v>2959.31</v>
      </c>
      <c r="F132" s="4">
        <v>2959.31</v>
      </c>
      <c r="G132" s="4">
        <v>2663.379</v>
      </c>
      <c r="H132" s="4">
        <v>295.931</v>
      </c>
      <c r="I132" s="4">
        <v>0</v>
      </c>
    </row>
    <row r="133" spans="1:9" s="7" customFormat="1" ht="94.5">
      <c r="A133" s="38">
        <v>3</v>
      </c>
      <c r="B133" s="90" t="s">
        <v>52</v>
      </c>
      <c r="C133" s="4">
        <v>2016</v>
      </c>
      <c r="D133" s="59">
        <v>964.06</v>
      </c>
      <c r="E133" s="59">
        <v>964.06</v>
      </c>
      <c r="F133" s="59">
        <v>964.06</v>
      </c>
      <c r="G133" s="59">
        <v>867.654</v>
      </c>
      <c r="H133" s="59">
        <v>96.406</v>
      </c>
      <c r="I133" s="59">
        <v>0</v>
      </c>
    </row>
    <row r="134" spans="1:9" s="7" customFormat="1" ht="110.25">
      <c r="A134" s="38">
        <v>4</v>
      </c>
      <c r="B134" s="90" t="s">
        <v>53</v>
      </c>
      <c r="C134" s="4">
        <v>2016</v>
      </c>
      <c r="D134" s="59">
        <v>284.308</v>
      </c>
      <c r="E134" s="59">
        <v>284.308</v>
      </c>
      <c r="F134" s="59">
        <v>284.308</v>
      </c>
      <c r="G134" s="59">
        <v>439.7715</v>
      </c>
      <c r="H134" s="59">
        <v>28.4308</v>
      </c>
      <c r="I134" s="59">
        <v>0</v>
      </c>
    </row>
    <row r="135" spans="1:9" s="7" customFormat="1" ht="110.25">
      <c r="A135" s="38">
        <v>5</v>
      </c>
      <c r="B135" s="90" t="s">
        <v>55</v>
      </c>
      <c r="C135" s="4">
        <v>2016</v>
      </c>
      <c r="D135" s="59">
        <v>488.635</v>
      </c>
      <c r="E135" s="59">
        <v>488.635</v>
      </c>
      <c r="F135" s="59">
        <v>488.635</v>
      </c>
      <c r="G135" s="59">
        <v>439.7715</v>
      </c>
      <c r="H135" s="59">
        <v>48.8635</v>
      </c>
      <c r="I135" s="59">
        <v>0</v>
      </c>
    </row>
    <row r="136" spans="1:9" s="7" customFormat="1" ht="63">
      <c r="A136" s="38">
        <v>6</v>
      </c>
      <c r="B136" s="90" t="s">
        <v>204</v>
      </c>
      <c r="C136" s="4">
        <v>2016</v>
      </c>
      <c r="D136" s="225">
        <v>1800</v>
      </c>
      <c r="E136" s="225">
        <v>1800</v>
      </c>
      <c r="F136" s="225">
        <v>1800</v>
      </c>
      <c r="G136" s="225">
        <v>1620</v>
      </c>
      <c r="H136" s="225">
        <v>180</v>
      </c>
      <c r="I136" s="225">
        <v>0</v>
      </c>
    </row>
    <row r="137" spans="1:9" s="7" customFormat="1" ht="63">
      <c r="A137" s="38">
        <v>7</v>
      </c>
      <c r="B137" s="90" t="s">
        <v>205</v>
      </c>
      <c r="C137" s="4">
        <v>2016</v>
      </c>
      <c r="D137" s="4">
        <v>315.877</v>
      </c>
      <c r="E137" s="4">
        <v>315.877</v>
      </c>
      <c r="F137" s="4">
        <v>315.877</v>
      </c>
      <c r="G137" s="4">
        <v>284.2893</v>
      </c>
      <c r="H137" s="4">
        <v>31.5877</v>
      </c>
      <c r="I137" s="4">
        <v>0</v>
      </c>
    </row>
    <row r="138" spans="1:9" s="7" customFormat="1" ht="94.5">
      <c r="A138" s="4">
        <v>9</v>
      </c>
      <c r="B138" s="109" t="s">
        <v>206</v>
      </c>
      <c r="C138" s="4">
        <v>2016</v>
      </c>
      <c r="D138" s="57">
        <v>800</v>
      </c>
      <c r="E138" s="57">
        <v>800</v>
      </c>
      <c r="F138" s="57">
        <v>800</v>
      </c>
      <c r="G138" s="57">
        <v>720</v>
      </c>
      <c r="H138" s="57">
        <v>80</v>
      </c>
      <c r="I138" s="57">
        <v>0</v>
      </c>
    </row>
    <row r="139" spans="1:9" s="7" customFormat="1" ht="78.75">
      <c r="A139" s="4">
        <v>10</v>
      </c>
      <c r="B139" s="109" t="s">
        <v>207</v>
      </c>
      <c r="C139" s="4">
        <v>2016</v>
      </c>
      <c r="D139" s="57">
        <v>500</v>
      </c>
      <c r="E139" s="57">
        <v>500</v>
      </c>
      <c r="F139" s="57">
        <v>500</v>
      </c>
      <c r="G139" s="57">
        <v>450</v>
      </c>
      <c r="H139" s="57">
        <v>50</v>
      </c>
      <c r="I139" s="57">
        <v>0</v>
      </c>
    </row>
    <row r="140" spans="1:9" s="7" customFormat="1" ht="78.75">
      <c r="A140" s="4">
        <v>11</v>
      </c>
      <c r="B140" s="148" t="s">
        <v>208</v>
      </c>
      <c r="C140" s="4">
        <v>2016</v>
      </c>
      <c r="D140" s="4">
        <v>800</v>
      </c>
      <c r="E140" s="4">
        <v>800</v>
      </c>
      <c r="F140" s="4">
        <v>800</v>
      </c>
      <c r="G140" s="4">
        <v>720</v>
      </c>
      <c r="H140" s="4">
        <v>80</v>
      </c>
      <c r="I140" s="4">
        <v>0</v>
      </c>
    </row>
    <row r="141" spans="1:9" s="7" customFormat="1" ht="94.5">
      <c r="A141" s="4">
        <v>12</v>
      </c>
      <c r="B141" s="98" t="s">
        <v>282</v>
      </c>
      <c r="C141" s="4">
        <v>2016</v>
      </c>
      <c r="D141" s="4">
        <v>1000</v>
      </c>
      <c r="E141" s="4">
        <v>1000</v>
      </c>
      <c r="F141" s="4">
        <v>1000</v>
      </c>
      <c r="G141" s="4">
        <v>900</v>
      </c>
      <c r="H141" s="4">
        <v>100</v>
      </c>
      <c r="I141" s="4">
        <v>0</v>
      </c>
    </row>
    <row r="142" spans="1:9" s="7" customFormat="1" ht="37.5">
      <c r="A142" s="78"/>
      <c r="B142" s="144" t="s">
        <v>209</v>
      </c>
      <c r="C142" s="144"/>
      <c r="D142" s="78">
        <f>SUM(D143:D148)</f>
        <v>2988.2280000000005</v>
      </c>
      <c r="E142" s="78">
        <f>SUM(E143:E148)</f>
        <v>2988.2280000000005</v>
      </c>
      <c r="F142" s="78">
        <f>SUM(F143:F148)</f>
        <v>2988.2280000000005</v>
      </c>
      <c r="G142" s="78">
        <f>SUM(G143:G148)</f>
        <v>2689.4053000000004</v>
      </c>
      <c r="H142" s="78">
        <f>SUM(H143:H148)</f>
        <v>298.8228</v>
      </c>
      <c r="I142" s="78">
        <f>I143+I144+I145+I146</f>
        <v>0</v>
      </c>
    </row>
    <row r="143" spans="1:9" s="7" customFormat="1" ht="78.75">
      <c r="A143" s="38">
        <v>1</v>
      </c>
      <c r="B143" s="90" t="s">
        <v>49</v>
      </c>
      <c r="C143" s="4" t="s">
        <v>50</v>
      </c>
      <c r="D143" s="4">
        <v>300.001</v>
      </c>
      <c r="E143" s="4">
        <v>300.001</v>
      </c>
      <c r="F143" s="4">
        <v>300.001</v>
      </c>
      <c r="G143" s="4">
        <v>270.0009</v>
      </c>
      <c r="H143" s="4">
        <v>30.0001</v>
      </c>
      <c r="I143" s="4">
        <v>0</v>
      </c>
    </row>
    <row r="144" spans="1:9" s="7" customFormat="1" ht="94.5">
      <c r="A144" s="143">
        <v>2</v>
      </c>
      <c r="B144" s="90" t="s">
        <v>54</v>
      </c>
      <c r="C144" s="4">
        <v>2016</v>
      </c>
      <c r="D144" s="4">
        <v>386.122</v>
      </c>
      <c r="E144" s="4">
        <v>386.122</v>
      </c>
      <c r="F144" s="4">
        <v>386.122</v>
      </c>
      <c r="G144" s="4">
        <v>347.5098</v>
      </c>
      <c r="H144" s="4">
        <v>38.6122</v>
      </c>
      <c r="I144" s="4">
        <v>0</v>
      </c>
    </row>
    <row r="145" spans="1:9" s="7" customFormat="1" ht="126">
      <c r="A145" s="143">
        <v>3</v>
      </c>
      <c r="B145" s="90" t="s">
        <v>56</v>
      </c>
      <c r="C145" s="4">
        <v>2016</v>
      </c>
      <c r="D145" s="4">
        <v>860.791</v>
      </c>
      <c r="E145" s="4">
        <v>860.791</v>
      </c>
      <c r="F145" s="4">
        <v>860.791</v>
      </c>
      <c r="G145" s="4">
        <v>774.712</v>
      </c>
      <c r="H145" s="4">
        <v>86.0791</v>
      </c>
      <c r="I145" s="4">
        <v>0</v>
      </c>
    </row>
    <row r="146" spans="1:9" s="7" customFormat="1" ht="63">
      <c r="A146" s="2">
        <v>4</v>
      </c>
      <c r="B146" s="109" t="s">
        <v>57</v>
      </c>
      <c r="C146" s="2">
        <v>2016</v>
      </c>
      <c r="D146" s="2">
        <v>635.657</v>
      </c>
      <c r="E146" s="2">
        <v>635.657</v>
      </c>
      <c r="F146" s="2">
        <v>635.657</v>
      </c>
      <c r="G146" s="2">
        <v>572.0913</v>
      </c>
      <c r="H146" s="2">
        <v>63.5657</v>
      </c>
      <c r="I146" s="2">
        <v>0</v>
      </c>
    </row>
    <row r="147" spans="1:9" s="7" customFormat="1" ht="78.75">
      <c r="A147" s="95">
        <v>5</v>
      </c>
      <c r="B147" s="113" t="s">
        <v>243</v>
      </c>
      <c r="C147" s="4">
        <v>2016</v>
      </c>
      <c r="D147" s="114">
        <v>170</v>
      </c>
      <c r="E147" s="114">
        <v>170</v>
      </c>
      <c r="F147" s="114">
        <v>170</v>
      </c>
      <c r="G147" s="114">
        <v>153</v>
      </c>
      <c r="H147" s="114">
        <v>17</v>
      </c>
      <c r="I147" s="4">
        <v>0</v>
      </c>
    </row>
    <row r="148" spans="1:9" s="7" customFormat="1" ht="63">
      <c r="A148" s="2">
        <v>6</v>
      </c>
      <c r="B148" s="58" t="s">
        <v>57</v>
      </c>
      <c r="C148" s="2">
        <v>2016</v>
      </c>
      <c r="D148" s="2">
        <v>635.657</v>
      </c>
      <c r="E148" s="2">
        <v>635.657</v>
      </c>
      <c r="F148" s="2">
        <v>635.657</v>
      </c>
      <c r="G148" s="2">
        <v>572.0913</v>
      </c>
      <c r="H148" s="2">
        <v>63.5657</v>
      </c>
      <c r="I148" s="2">
        <v>0</v>
      </c>
    </row>
    <row r="149" spans="1:9" s="7" customFormat="1" ht="18.75">
      <c r="A149" s="56"/>
      <c r="B149" s="76" t="s">
        <v>60</v>
      </c>
      <c r="C149" s="78"/>
      <c r="D149" s="62">
        <f aca="true" t="shared" si="11" ref="D149:I149">D150+D151+D152+D153+D154+D155</f>
        <v>15414.056</v>
      </c>
      <c r="E149" s="62">
        <f t="shared" si="11"/>
        <v>15414.056</v>
      </c>
      <c r="F149" s="62">
        <f t="shared" si="11"/>
        <v>15414.056</v>
      </c>
      <c r="G149" s="62">
        <f t="shared" si="11"/>
        <v>13871.5532</v>
      </c>
      <c r="H149" s="62">
        <f t="shared" si="11"/>
        <v>1532.8018000000002</v>
      </c>
      <c r="I149" s="62">
        <f t="shared" si="11"/>
        <v>9.7</v>
      </c>
    </row>
    <row r="150" spans="1:9" s="7" customFormat="1" ht="78.75">
      <c r="A150" s="38">
        <v>1</v>
      </c>
      <c r="B150" s="94" t="s">
        <v>59</v>
      </c>
      <c r="C150" s="5">
        <v>2016</v>
      </c>
      <c r="D150" s="59">
        <v>8817.013</v>
      </c>
      <c r="E150" s="58">
        <v>8817.013</v>
      </c>
      <c r="F150" s="58">
        <v>8817.013</v>
      </c>
      <c r="G150" s="58">
        <v>7935.31</v>
      </c>
      <c r="H150" s="58">
        <v>881.702</v>
      </c>
      <c r="I150" s="5">
        <v>0</v>
      </c>
    </row>
    <row r="151" spans="1:9" s="7" customFormat="1" ht="78.75">
      <c r="A151" s="38">
        <v>2</v>
      </c>
      <c r="B151" s="138" t="s">
        <v>112</v>
      </c>
      <c r="C151" s="4">
        <v>2016</v>
      </c>
      <c r="D151" s="114">
        <v>1766.404</v>
      </c>
      <c r="E151" s="4">
        <v>1766.404</v>
      </c>
      <c r="F151" s="4">
        <v>1766.404</v>
      </c>
      <c r="G151" s="4">
        <v>1589.764</v>
      </c>
      <c r="H151" s="4">
        <v>176.64</v>
      </c>
      <c r="I151" s="4">
        <v>0</v>
      </c>
    </row>
    <row r="152" spans="1:9" s="7" customFormat="1" ht="126">
      <c r="A152" s="38"/>
      <c r="B152" s="207" t="s">
        <v>210</v>
      </c>
      <c r="C152" s="4">
        <v>2016</v>
      </c>
      <c r="D152" s="114">
        <v>3000</v>
      </c>
      <c r="E152" s="114">
        <v>3000</v>
      </c>
      <c r="F152" s="114">
        <v>3000</v>
      </c>
      <c r="G152" s="114">
        <v>2700</v>
      </c>
      <c r="H152" s="114">
        <v>300</v>
      </c>
      <c r="I152" s="4">
        <v>0</v>
      </c>
    </row>
    <row r="153" spans="1:9" s="7" customFormat="1" ht="110.25">
      <c r="A153" s="38">
        <v>4</v>
      </c>
      <c r="B153" s="207" t="s">
        <v>211</v>
      </c>
      <c r="C153" s="4">
        <v>2016</v>
      </c>
      <c r="D153" s="114">
        <v>340</v>
      </c>
      <c r="E153" s="114">
        <v>340</v>
      </c>
      <c r="F153" s="114">
        <v>340</v>
      </c>
      <c r="G153" s="114">
        <v>306</v>
      </c>
      <c r="H153" s="114">
        <v>34</v>
      </c>
      <c r="I153" s="4">
        <v>0</v>
      </c>
    </row>
    <row r="154" spans="1:9" s="7" customFormat="1" ht="78.75">
      <c r="A154" s="38">
        <v>5</v>
      </c>
      <c r="B154" s="207" t="s">
        <v>297</v>
      </c>
      <c r="C154" s="4">
        <v>2016</v>
      </c>
      <c r="D154" s="114">
        <v>404.598</v>
      </c>
      <c r="E154" s="114">
        <v>404.598</v>
      </c>
      <c r="F154" s="114">
        <f>G154+H154</f>
        <v>404.59799999999996</v>
      </c>
      <c r="G154" s="114">
        <v>364.1382</v>
      </c>
      <c r="H154" s="114">
        <v>40.4598</v>
      </c>
      <c r="I154" s="4">
        <v>0</v>
      </c>
    </row>
    <row r="155" spans="1:9" s="7" customFormat="1" ht="66">
      <c r="A155" s="38">
        <v>6</v>
      </c>
      <c r="B155" s="232" t="s">
        <v>298</v>
      </c>
      <c r="C155" s="4">
        <v>2016</v>
      </c>
      <c r="D155" s="114">
        <v>1086.041</v>
      </c>
      <c r="E155" s="114">
        <v>1086.041</v>
      </c>
      <c r="F155" s="114">
        <f>G155+H155+I155</f>
        <v>1086.041</v>
      </c>
      <c r="G155" s="114">
        <v>976.341</v>
      </c>
      <c r="H155" s="114">
        <v>100</v>
      </c>
      <c r="I155" s="4">
        <v>9.7</v>
      </c>
    </row>
    <row r="156" spans="1:9" s="7" customFormat="1" ht="18.75">
      <c r="A156" s="75"/>
      <c r="B156" s="78" t="s">
        <v>73</v>
      </c>
      <c r="C156" s="77"/>
      <c r="D156" s="62">
        <f aca="true" t="shared" si="12" ref="D156:I156">SUM(D157:D165)</f>
        <v>15684.105000000001</v>
      </c>
      <c r="E156" s="62">
        <f t="shared" si="12"/>
        <v>15401.211000000001</v>
      </c>
      <c r="F156" s="62">
        <f t="shared" si="12"/>
        <v>15401.211</v>
      </c>
      <c r="G156" s="62">
        <f t="shared" si="12"/>
        <v>13861.089999999998</v>
      </c>
      <c r="H156" s="62">
        <f t="shared" si="12"/>
        <v>1540.121</v>
      </c>
      <c r="I156" s="62">
        <f t="shared" si="12"/>
        <v>0</v>
      </c>
    </row>
    <row r="157" spans="1:9" s="7" customFormat="1" ht="115.5">
      <c r="A157" s="27">
        <v>1</v>
      </c>
      <c r="B157" s="70" t="s">
        <v>66</v>
      </c>
      <c r="C157" s="58" t="s">
        <v>63</v>
      </c>
      <c r="D157" s="59">
        <v>880</v>
      </c>
      <c r="E157" s="59">
        <v>880</v>
      </c>
      <c r="F157" s="59">
        <f aca="true" t="shared" si="13" ref="F157:F163">SUM(G157:H157)</f>
        <v>880</v>
      </c>
      <c r="G157" s="59">
        <v>792</v>
      </c>
      <c r="H157" s="59">
        <v>88</v>
      </c>
      <c r="I157" s="58"/>
    </row>
    <row r="158" spans="1:9" s="7" customFormat="1" ht="132">
      <c r="A158" s="27">
        <v>2</v>
      </c>
      <c r="B158" s="70" t="s">
        <v>67</v>
      </c>
      <c r="C158" s="58" t="s">
        <v>65</v>
      </c>
      <c r="D158" s="112">
        <v>450</v>
      </c>
      <c r="E158" s="2">
        <v>443.757</v>
      </c>
      <c r="F158" s="58">
        <f t="shared" si="13"/>
        <v>443.75699999999995</v>
      </c>
      <c r="G158" s="58">
        <v>399.381</v>
      </c>
      <c r="H158" s="58">
        <v>44.376</v>
      </c>
      <c r="I158" s="2"/>
    </row>
    <row r="159" spans="1:9" s="7" customFormat="1" ht="66">
      <c r="A159" s="27">
        <v>3</v>
      </c>
      <c r="B159" s="70" t="s">
        <v>68</v>
      </c>
      <c r="C159" s="58" t="s">
        <v>63</v>
      </c>
      <c r="D159" s="58">
        <v>1081.344</v>
      </c>
      <c r="E159" s="58">
        <v>805.903</v>
      </c>
      <c r="F159" s="58">
        <f t="shared" si="13"/>
        <v>805.903</v>
      </c>
      <c r="G159" s="58">
        <v>725.313</v>
      </c>
      <c r="H159" s="59">
        <v>80.59</v>
      </c>
      <c r="I159" s="2"/>
    </row>
    <row r="160" spans="1:9" s="7" customFormat="1" ht="82.5">
      <c r="A160" s="27">
        <v>4</v>
      </c>
      <c r="B160" s="70" t="s">
        <v>69</v>
      </c>
      <c r="C160" s="58" t="s">
        <v>65</v>
      </c>
      <c r="D160" s="58">
        <v>319.902</v>
      </c>
      <c r="E160" s="58">
        <v>319.902</v>
      </c>
      <c r="F160" s="58">
        <f t="shared" si="13"/>
        <v>319.902</v>
      </c>
      <c r="G160" s="58">
        <v>287.912</v>
      </c>
      <c r="H160" s="58">
        <v>31.99</v>
      </c>
      <c r="I160" s="2"/>
    </row>
    <row r="161" spans="1:9" s="7" customFormat="1" ht="49.5">
      <c r="A161" s="27">
        <v>5</v>
      </c>
      <c r="B161" s="70" t="s">
        <v>70</v>
      </c>
      <c r="C161" s="58" t="s">
        <v>71</v>
      </c>
      <c r="D161" s="58">
        <v>261.209</v>
      </c>
      <c r="E161" s="58">
        <v>259.999</v>
      </c>
      <c r="F161" s="58">
        <f t="shared" si="13"/>
        <v>259.999</v>
      </c>
      <c r="G161" s="58">
        <v>233.999</v>
      </c>
      <c r="H161" s="59">
        <v>26</v>
      </c>
      <c r="I161" s="2"/>
    </row>
    <row r="162" spans="1:9" s="7" customFormat="1" ht="48" thickBot="1">
      <c r="A162" s="27">
        <v>6</v>
      </c>
      <c r="B162" s="71" t="s">
        <v>72</v>
      </c>
      <c r="C162" s="72" t="s">
        <v>63</v>
      </c>
      <c r="D162" s="73">
        <v>462.936</v>
      </c>
      <c r="E162" s="73">
        <v>462.936</v>
      </c>
      <c r="F162" s="74">
        <f t="shared" si="13"/>
        <v>462.936</v>
      </c>
      <c r="G162" s="73">
        <v>416.642</v>
      </c>
      <c r="H162" s="73">
        <v>46.294</v>
      </c>
      <c r="I162" s="73"/>
    </row>
    <row r="163" spans="1:9" s="7" customFormat="1" ht="94.5">
      <c r="A163" s="162">
        <v>7</v>
      </c>
      <c r="B163" s="262" t="s">
        <v>224</v>
      </c>
      <c r="C163" s="164">
        <v>2016</v>
      </c>
      <c r="D163" s="166">
        <v>8151.05</v>
      </c>
      <c r="E163" s="166">
        <v>8151.05</v>
      </c>
      <c r="F163" s="208">
        <f t="shared" si="13"/>
        <v>8151.049999999999</v>
      </c>
      <c r="G163" s="209">
        <v>7335.945</v>
      </c>
      <c r="H163" s="209">
        <v>815.105</v>
      </c>
      <c r="I163" s="165">
        <v>0</v>
      </c>
    </row>
    <row r="164" spans="1:9" s="7" customFormat="1" ht="94.5">
      <c r="A164" s="162">
        <v>8</v>
      </c>
      <c r="B164" s="163" t="s">
        <v>239</v>
      </c>
      <c r="C164" s="164">
        <v>2016</v>
      </c>
      <c r="D164" s="166">
        <v>1862.099</v>
      </c>
      <c r="E164" s="166">
        <v>1862.099</v>
      </c>
      <c r="F164" s="166">
        <v>1862.099</v>
      </c>
      <c r="G164" s="165">
        <v>1675.889</v>
      </c>
      <c r="H164" s="165">
        <v>186.21</v>
      </c>
      <c r="I164" s="165">
        <v>0</v>
      </c>
    </row>
    <row r="165" spans="1:9" s="7" customFormat="1" ht="110.25">
      <c r="A165" s="162">
        <v>9</v>
      </c>
      <c r="B165" s="163" t="s">
        <v>285</v>
      </c>
      <c r="C165" s="164">
        <v>2016</v>
      </c>
      <c r="D165" s="166">
        <v>2215.565</v>
      </c>
      <c r="E165" s="166">
        <v>2215.565</v>
      </c>
      <c r="F165" s="166">
        <f>G165+H165</f>
        <v>2215.565</v>
      </c>
      <c r="G165" s="165">
        <v>1994.009</v>
      </c>
      <c r="H165" s="165">
        <v>221.556</v>
      </c>
      <c r="I165" s="165"/>
    </row>
    <row r="166" spans="1:9" s="7" customFormat="1" ht="18.75">
      <c r="A166" s="56"/>
      <c r="B166" s="76" t="s">
        <v>80</v>
      </c>
      <c r="C166" s="78"/>
      <c r="D166" s="62">
        <f aca="true" t="shared" si="14" ref="D166:I166">SUM(D167:D173)</f>
        <v>9499.231240000001</v>
      </c>
      <c r="E166" s="62">
        <f t="shared" si="14"/>
        <v>9499.231240000001</v>
      </c>
      <c r="F166" s="62">
        <f t="shared" si="14"/>
        <v>8005.71524</v>
      </c>
      <c r="G166" s="62">
        <f t="shared" si="14"/>
        <v>7226.08054</v>
      </c>
      <c r="H166" s="62">
        <f t="shared" si="14"/>
        <v>779.635</v>
      </c>
      <c r="I166" s="62">
        <f t="shared" si="14"/>
        <v>0</v>
      </c>
    </row>
    <row r="167" spans="1:9" s="7" customFormat="1" ht="74.25" customHeight="1">
      <c r="A167" s="129">
        <v>1</v>
      </c>
      <c r="B167" s="109" t="s">
        <v>283</v>
      </c>
      <c r="C167" s="109" t="s">
        <v>88</v>
      </c>
      <c r="D167" s="58">
        <v>3803.516</v>
      </c>
      <c r="E167" s="58">
        <v>3803.516</v>
      </c>
      <c r="F167" s="59">
        <v>2310</v>
      </c>
      <c r="G167" s="59">
        <v>2100</v>
      </c>
      <c r="H167" s="59">
        <v>210</v>
      </c>
      <c r="I167" s="58">
        <v>0</v>
      </c>
    </row>
    <row r="168" spans="1:9" s="7" customFormat="1" ht="63">
      <c r="A168" s="129">
        <v>2</v>
      </c>
      <c r="B168" s="109" t="s">
        <v>284</v>
      </c>
      <c r="C168" s="109">
        <v>2016</v>
      </c>
      <c r="D168" s="58">
        <v>499.585</v>
      </c>
      <c r="E168" s="58">
        <v>499.585</v>
      </c>
      <c r="F168" s="58">
        <v>499.585</v>
      </c>
      <c r="G168" s="59">
        <f>F168-H168</f>
        <v>449.585</v>
      </c>
      <c r="H168" s="59">
        <v>50</v>
      </c>
      <c r="I168" s="58">
        <v>0</v>
      </c>
    </row>
    <row r="169" spans="1:9" s="7" customFormat="1" ht="58.5" customHeight="1" thickBot="1">
      <c r="A169" s="129">
        <v>3</v>
      </c>
      <c r="B169" s="210" t="s">
        <v>288</v>
      </c>
      <c r="C169" s="58">
        <v>2016</v>
      </c>
      <c r="D169" s="93">
        <v>1750.057</v>
      </c>
      <c r="E169" s="211">
        <v>1750.057</v>
      </c>
      <c r="F169" s="93">
        <v>1750.057</v>
      </c>
      <c r="G169" s="211">
        <v>1575.0513</v>
      </c>
      <c r="H169" s="211">
        <v>175.006</v>
      </c>
      <c r="I169" s="58">
        <v>0</v>
      </c>
    </row>
    <row r="170" spans="1:9" s="7" customFormat="1" ht="79.5" thickBot="1">
      <c r="A170" s="91">
        <v>4</v>
      </c>
      <c r="B170" s="92" t="s">
        <v>81</v>
      </c>
      <c r="C170" s="69">
        <v>2016</v>
      </c>
      <c r="D170" s="93">
        <v>506.288</v>
      </c>
      <c r="E170" s="93">
        <v>506.288</v>
      </c>
      <c r="F170" s="93">
        <v>506.288</v>
      </c>
      <c r="G170" s="93">
        <v>455.659</v>
      </c>
      <c r="H170" s="93">
        <v>50.629</v>
      </c>
      <c r="I170" s="93">
        <v>0</v>
      </c>
    </row>
    <row r="171" spans="1:9" s="7" customFormat="1" ht="79.5" thickBot="1">
      <c r="A171" s="27">
        <v>5</v>
      </c>
      <c r="B171" s="111" t="s">
        <v>111</v>
      </c>
      <c r="C171" s="2">
        <v>2016</v>
      </c>
      <c r="D171" s="58">
        <v>939.78524</v>
      </c>
      <c r="E171" s="58">
        <v>939.78524</v>
      </c>
      <c r="F171" s="58">
        <v>939.78524</v>
      </c>
      <c r="G171" s="59">
        <f>F171-H171</f>
        <v>845.78524</v>
      </c>
      <c r="H171" s="59">
        <v>94</v>
      </c>
      <c r="I171" s="2">
        <v>0</v>
      </c>
    </row>
    <row r="172" spans="1:9" s="7" customFormat="1" ht="63">
      <c r="A172" s="162">
        <v>6</v>
      </c>
      <c r="B172" s="174" t="s">
        <v>240</v>
      </c>
      <c r="C172" s="2"/>
      <c r="D172" s="59">
        <v>900</v>
      </c>
      <c r="E172" s="59">
        <v>900</v>
      </c>
      <c r="F172" s="59">
        <v>900</v>
      </c>
      <c r="G172" s="59">
        <v>810</v>
      </c>
      <c r="H172" s="59">
        <v>90</v>
      </c>
      <c r="I172" s="2">
        <v>0</v>
      </c>
    </row>
    <row r="173" spans="1:9" s="7" customFormat="1" ht="78.75">
      <c r="A173" s="162">
        <v>7</v>
      </c>
      <c r="B173" s="174" t="s">
        <v>241</v>
      </c>
      <c r="C173" s="2">
        <v>2016</v>
      </c>
      <c r="D173" s="59">
        <v>1100</v>
      </c>
      <c r="E173" s="59">
        <v>1100</v>
      </c>
      <c r="F173" s="59">
        <v>1100</v>
      </c>
      <c r="G173" s="59">
        <v>990</v>
      </c>
      <c r="H173" s="59">
        <v>110</v>
      </c>
      <c r="I173" s="2">
        <v>0</v>
      </c>
    </row>
    <row r="174" spans="1:9" s="7" customFormat="1" ht="18.75">
      <c r="A174" s="56"/>
      <c r="B174" s="76" t="s">
        <v>92</v>
      </c>
      <c r="C174" s="78"/>
      <c r="D174" s="62">
        <f>D175+D176+D177+D178</f>
        <v>57577.252461</v>
      </c>
      <c r="E174" s="62">
        <f>E175+E176+E177+E178</f>
        <v>57577.252462000004</v>
      </c>
      <c r="F174" s="62">
        <f>F175+F176+F177+F178</f>
        <v>57577.252463</v>
      </c>
      <c r="G174" s="62">
        <f>G175+G176+G177+G178</f>
        <v>51819.523</v>
      </c>
      <c r="H174" s="62">
        <f>H175+H176+H177+H178</f>
        <v>5757.72948</v>
      </c>
      <c r="I174" s="78"/>
    </row>
    <row r="175" spans="1:9" s="7" customFormat="1" ht="63">
      <c r="A175" s="93">
        <v>1</v>
      </c>
      <c r="B175" s="102" t="s">
        <v>93</v>
      </c>
      <c r="C175" s="69">
        <v>2016</v>
      </c>
      <c r="D175" s="103">
        <v>23344.47437</v>
      </c>
      <c r="E175" s="103">
        <v>23344.47437</v>
      </c>
      <c r="F175" s="103">
        <v>23344.47437</v>
      </c>
      <c r="G175" s="93">
        <v>21010.02269</v>
      </c>
      <c r="H175" s="93">
        <v>2334.45168</v>
      </c>
      <c r="I175" s="93">
        <v>0</v>
      </c>
    </row>
    <row r="176" spans="1:9" s="7" customFormat="1" ht="87" customHeight="1">
      <c r="A176" s="58">
        <v>2</v>
      </c>
      <c r="B176" s="98" t="s">
        <v>94</v>
      </c>
      <c r="C176" s="58">
        <v>2016</v>
      </c>
      <c r="D176" s="103">
        <v>14219.078091</v>
      </c>
      <c r="E176" s="103">
        <v>14219.078092</v>
      </c>
      <c r="F176" s="103">
        <v>14219.078093</v>
      </c>
      <c r="G176" s="103">
        <v>12797.17031</v>
      </c>
      <c r="H176" s="93">
        <v>1421.9078</v>
      </c>
      <c r="I176" s="58">
        <v>0</v>
      </c>
    </row>
    <row r="177" spans="1:9" s="7" customFormat="1" ht="297" customHeight="1">
      <c r="A177" s="27">
        <v>3</v>
      </c>
      <c r="B177" s="99" t="s">
        <v>213</v>
      </c>
      <c r="C177" s="58">
        <v>2016</v>
      </c>
      <c r="D177" s="58">
        <v>18573.7</v>
      </c>
      <c r="E177" s="58">
        <v>18573.7</v>
      </c>
      <c r="F177" s="58">
        <v>18573.7</v>
      </c>
      <c r="G177" s="58">
        <v>16716.33</v>
      </c>
      <c r="H177" s="58">
        <v>1857.37</v>
      </c>
      <c r="I177" s="58">
        <v>0</v>
      </c>
    </row>
    <row r="178" spans="1:9" s="7" customFormat="1" ht="257.25" customHeight="1">
      <c r="A178" s="38">
        <v>4</v>
      </c>
      <c r="B178" s="181" t="s">
        <v>214</v>
      </c>
      <c r="C178" s="58">
        <v>2016</v>
      </c>
      <c r="D178" s="57">
        <v>1440</v>
      </c>
      <c r="E178" s="57">
        <v>1440</v>
      </c>
      <c r="F178" s="57">
        <v>1440</v>
      </c>
      <c r="G178" s="57">
        <v>1296</v>
      </c>
      <c r="H178" s="57">
        <v>144</v>
      </c>
      <c r="I178" s="58">
        <v>0</v>
      </c>
    </row>
    <row r="179" spans="1:9" s="7" customFormat="1" ht="31.5" customHeight="1">
      <c r="A179" s="115"/>
      <c r="B179" s="117" t="s">
        <v>125</v>
      </c>
      <c r="C179" s="116"/>
      <c r="D179" s="120">
        <f aca="true" t="shared" si="15" ref="D179:I179">SUM(D180:D196)</f>
        <v>87804.879</v>
      </c>
      <c r="E179" s="120">
        <f t="shared" si="15"/>
        <v>85232.45400000001</v>
      </c>
      <c r="F179" s="120">
        <f t="shared" si="15"/>
        <v>82224.854</v>
      </c>
      <c r="G179" s="230">
        <f t="shared" si="15"/>
        <v>73992.3694</v>
      </c>
      <c r="H179" s="120">
        <f t="shared" si="15"/>
        <v>8222.4846</v>
      </c>
      <c r="I179" s="120">
        <f t="shared" si="15"/>
        <v>0</v>
      </c>
    </row>
    <row r="180" spans="1:9" s="7" customFormat="1" ht="63">
      <c r="A180" s="2">
        <v>1</v>
      </c>
      <c r="B180" s="263" t="s">
        <v>116</v>
      </c>
      <c r="C180" s="58">
        <v>2016</v>
      </c>
      <c r="D180" s="118">
        <v>4312.76</v>
      </c>
      <c r="E180" s="118">
        <v>4312.76</v>
      </c>
      <c r="F180" s="118">
        <v>4312.76</v>
      </c>
      <c r="G180" s="118">
        <v>3881.484</v>
      </c>
      <c r="H180" s="118">
        <v>431.276</v>
      </c>
      <c r="I180" s="58">
        <v>0</v>
      </c>
    </row>
    <row r="181" spans="1:9" s="7" customFormat="1" ht="47.25">
      <c r="A181" s="2">
        <v>2</v>
      </c>
      <c r="B181" s="58" t="s">
        <v>117</v>
      </c>
      <c r="C181" s="58">
        <v>2016</v>
      </c>
      <c r="D181" s="58">
        <v>5387.893</v>
      </c>
      <c r="E181" s="58">
        <v>5387.893</v>
      </c>
      <c r="F181" s="58">
        <v>5387.893</v>
      </c>
      <c r="G181" s="58">
        <v>4849.104</v>
      </c>
      <c r="H181" s="58">
        <v>538.789</v>
      </c>
      <c r="I181" s="58">
        <v>0</v>
      </c>
    </row>
    <row r="182" spans="1:9" s="7" customFormat="1" ht="63">
      <c r="A182" s="2">
        <v>3</v>
      </c>
      <c r="B182" s="58" t="s">
        <v>118</v>
      </c>
      <c r="C182" s="58">
        <v>2016</v>
      </c>
      <c r="D182" s="58">
        <v>4106.804</v>
      </c>
      <c r="E182" s="58">
        <v>4106.804</v>
      </c>
      <c r="F182" s="58">
        <v>4106.804</v>
      </c>
      <c r="G182" s="58">
        <v>3696.124</v>
      </c>
      <c r="H182" s="58">
        <v>410.68</v>
      </c>
      <c r="I182" s="58">
        <v>0</v>
      </c>
    </row>
    <row r="183" spans="1:9" s="7" customFormat="1" ht="78.75">
      <c r="A183" s="2">
        <v>4</v>
      </c>
      <c r="B183" s="58" t="s">
        <v>119</v>
      </c>
      <c r="C183" s="58">
        <v>2016</v>
      </c>
      <c r="D183" s="59">
        <v>6344</v>
      </c>
      <c r="E183" s="59">
        <v>6344</v>
      </c>
      <c r="F183" s="59">
        <v>6344</v>
      </c>
      <c r="G183" s="59">
        <v>5709.6</v>
      </c>
      <c r="H183" s="59">
        <v>634.4</v>
      </c>
      <c r="I183" s="58">
        <v>0</v>
      </c>
    </row>
    <row r="184" spans="1:9" s="7" customFormat="1" ht="78.75">
      <c r="A184" s="2">
        <v>5</v>
      </c>
      <c r="B184" s="58" t="s">
        <v>120</v>
      </c>
      <c r="C184" s="58">
        <v>2016</v>
      </c>
      <c r="D184" s="58">
        <v>999.554</v>
      </c>
      <c r="E184" s="58">
        <v>999.554</v>
      </c>
      <c r="F184" s="58">
        <v>999.554</v>
      </c>
      <c r="G184" s="58">
        <v>899.598</v>
      </c>
      <c r="H184" s="58">
        <v>99.956</v>
      </c>
      <c r="I184" s="58">
        <v>0</v>
      </c>
    </row>
    <row r="185" spans="1:9" s="7" customFormat="1" ht="78.75">
      <c r="A185" s="2">
        <v>6</v>
      </c>
      <c r="B185" s="58" t="s">
        <v>121</v>
      </c>
      <c r="C185" s="58">
        <v>2016</v>
      </c>
      <c r="D185" s="58">
        <v>3197.287</v>
      </c>
      <c r="E185" s="58">
        <v>3197.287</v>
      </c>
      <c r="F185" s="58">
        <v>3197.287</v>
      </c>
      <c r="G185" s="58">
        <v>2877.558</v>
      </c>
      <c r="H185" s="58">
        <v>319.729</v>
      </c>
      <c r="I185" s="58">
        <v>0</v>
      </c>
    </row>
    <row r="186" spans="1:9" s="7" customFormat="1" ht="94.5">
      <c r="A186" s="2">
        <v>7</v>
      </c>
      <c r="B186" s="58" t="s">
        <v>122</v>
      </c>
      <c r="C186" s="58">
        <v>2016</v>
      </c>
      <c r="D186" s="58">
        <v>2093.928</v>
      </c>
      <c r="E186" s="58">
        <v>2093.928</v>
      </c>
      <c r="F186" s="58">
        <v>2093.928</v>
      </c>
      <c r="G186" s="58">
        <v>1884.535</v>
      </c>
      <c r="H186" s="58">
        <v>209.393</v>
      </c>
      <c r="I186" s="58">
        <v>0</v>
      </c>
    </row>
    <row r="187" spans="1:9" s="7" customFormat="1" ht="78.75">
      <c r="A187" s="2">
        <v>8</v>
      </c>
      <c r="B187" s="58" t="s">
        <v>123</v>
      </c>
      <c r="C187" s="58" t="s">
        <v>63</v>
      </c>
      <c r="D187" s="58">
        <v>1247.784</v>
      </c>
      <c r="E187" s="58">
        <v>1207.784</v>
      </c>
      <c r="F187" s="58">
        <v>1207.784</v>
      </c>
      <c r="G187" s="58">
        <v>1087.006</v>
      </c>
      <c r="H187" s="58">
        <v>120.778</v>
      </c>
      <c r="I187" s="58">
        <v>0</v>
      </c>
    </row>
    <row r="188" spans="1:9" s="7" customFormat="1" ht="63">
      <c r="A188" s="2">
        <v>9</v>
      </c>
      <c r="B188" s="58" t="s">
        <v>124</v>
      </c>
      <c r="C188" s="58" t="s">
        <v>63</v>
      </c>
      <c r="D188" s="58">
        <v>6099.739</v>
      </c>
      <c r="E188" s="58">
        <v>6071.771</v>
      </c>
      <c r="F188" s="58">
        <v>6071.771</v>
      </c>
      <c r="G188" s="58">
        <v>5454.594</v>
      </c>
      <c r="H188" s="58">
        <v>607.177</v>
      </c>
      <c r="I188" s="58">
        <v>0</v>
      </c>
    </row>
    <row r="189" spans="1:9" s="7" customFormat="1" ht="47.25">
      <c r="A189" s="58">
        <v>10</v>
      </c>
      <c r="B189" s="109" t="s">
        <v>216</v>
      </c>
      <c r="C189" s="58">
        <v>2016</v>
      </c>
      <c r="D189" s="59">
        <v>1650</v>
      </c>
      <c r="E189" s="59">
        <v>1650</v>
      </c>
      <c r="F189" s="59">
        <v>1650</v>
      </c>
      <c r="G189" s="59">
        <f aca="true" t="shared" si="16" ref="G189:G194">F189-H189</f>
        <v>1485</v>
      </c>
      <c r="H189" s="59">
        <v>165</v>
      </c>
      <c r="I189" s="153">
        <v>0</v>
      </c>
    </row>
    <row r="190" spans="1:9" s="7" customFormat="1" ht="47.25">
      <c r="A190" s="58">
        <v>11</v>
      </c>
      <c r="B190" s="109" t="s">
        <v>217</v>
      </c>
      <c r="C190" s="58"/>
      <c r="D190" s="59">
        <v>500</v>
      </c>
      <c r="E190" s="59">
        <v>500</v>
      </c>
      <c r="F190" s="59">
        <v>500</v>
      </c>
      <c r="G190" s="59">
        <f t="shared" si="16"/>
        <v>450</v>
      </c>
      <c r="H190" s="59">
        <v>50</v>
      </c>
      <c r="I190" s="153">
        <v>0</v>
      </c>
    </row>
    <row r="191" spans="1:9" s="7" customFormat="1" ht="47.25">
      <c r="A191" s="58">
        <v>12</v>
      </c>
      <c r="B191" s="109" t="s">
        <v>218</v>
      </c>
      <c r="C191" s="58"/>
      <c r="D191" s="59">
        <v>14297.5</v>
      </c>
      <c r="E191" s="59">
        <v>14297.5</v>
      </c>
      <c r="F191" s="59">
        <f>G191+H191</f>
        <v>14297.5</v>
      </c>
      <c r="G191" s="59">
        <v>12867.75</v>
      </c>
      <c r="H191" s="59">
        <v>1429.75</v>
      </c>
      <c r="I191" s="153">
        <v>0</v>
      </c>
    </row>
    <row r="192" spans="1:9" s="7" customFormat="1" ht="63">
      <c r="A192" s="58">
        <v>13</v>
      </c>
      <c r="B192" s="109" t="s">
        <v>219</v>
      </c>
      <c r="C192" s="58"/>
      <c r="D192" s="59">
        <v>16723.248</v>
      </c>
      <c r="E192" s="59">
        <v>16723.248</v>
      </c>
      <c r="F192" s="59">
        <v>16723.248</v>
      </c>
      <c r="G192" s="59">
        <f t="shared" si="16"/>
        <v>15050.9232</v>
      </c>
      <c r="H192" s="59">
        <v>1672.3248</v>
      </c>
      <c r="I192" s="153">
        <v>0</v>
      </c>
    </row>
    <row r="193" spans="1:9" s="7" customFormat="1" ht="47.25">
      <c r="A193" s="58">
        <v>14</v>
      </c>
      <c r="B193" s="109" t="s">
        <v>237</v>
      </c>
      <c r="C193" s="58"/>
      <c r="D193" s="59">
        <v>10876.11</v>
      </c>
      <c r="E193" s="59">
        <v>10876.11</v>
      </c>
      <c r="F193" s="59">
        <f>G193+H193</f>
        <v>5400</v>
      </c>
      <c r="G193" s="59">
        <v>4860</v>
      </c>
      <c r="H193" s="59">
        <v>540</v>
      </c>
      <c r="I193" s="153">
        <v>0</v>
      </c>
    </row>
    <row r="194" spans="1:9" s="7" customFormat="1" ht="63">
      <c r="A194" s="58">
        <v>15</v>
      </c>
      <c r="B194" s="109" t="s">
        <v>220</v>
      </c>
      <c r="C194" s="58"/>
      <c r="D194" s="58">
        <v>3627.868</v>
      </c>
      <c r="E194" s="58">
        <v>3627.868</v>
      </c>
      <c r="F194" s="58">
        <v>3627.868</v>
      </c>
      <c r="G194" s="58">
        <f t="shared" si="16"/>
        <v>3265.0812</v>
      </c>
      <c r="H194" s="58">
        <v>362.7868</v>
      </c>
      <c r="I194" s="153">
        <v>0</v>
      </c>
    </row>
    <row r="195" spans="1:9" s="7" customFormat="1" ht="107.25" customHeight="1">
      <c r="A195" s="142">
        <v>16</v>
      </c>
      <c r="B195" s="229" t="s">
        <v>289</v>
      </c>
      <c r="C195" s="228">
        <v>2016</v>
      </c>
      <c r="D195" s="166">
        <v>3800</v>
      </c>
      <c r="E195" s="166">
        <v>3800</v>
      </c>
      <c r="F195" s="166">
        <v>3800</v>
      </c>
      <c r="G195" s="166">
        <v>3420</v>
      </c>
      <c r="H195" s="166">
        <v>380</v>
      </c>
      <c r="I195" s="208"/>
    </row>
    <row r="196" spans="1:9" s="7" customFormat="1" ht="63">
      <c r="A196" s="58">
        <v>17</v>
      </c>
      <c r="B196" s="58" t="s">
        <v>273</v>
      </c>
      <c r="C196" s="58">
        <v>2015</v>
      </c>
      <c r="D196" s="58">
        <v>2540.404</v>
      </c>
      <c r="E196" s="58">
        <v>35.947</v>
      </c>
      <c r="F196" s="58">
        <v>2504.457</v>
      </c>
      <c r="G196" s="58">
        <v>2254.012</v>
      </c>
      <c r="H196" s="58">
        <v>250.445</v>
      </c>
      <c r="I196" s="58">
        <v>0</v>
      </c>
    </row>
    <row r="197" spans="1:9" s="7" customFormat="1" ht="31.5">
      <c r="A197" s="154"/>
      <c r="B197" s="117" t="s">
        <v>133</v>
      </c>
      <c r="C197" s="155"/>
      <c r="D197" s="156">
        <f>D198+D199+D200+D201+D202+D203+D204+D205+D206+D207</f>
        <v>32451.14742</v>
      </c>
      <c r="E197" s="156">
        <f>E198+E199+E200+E201+E202+E203+E204+E205+E206+E207</f>
        <v>32451.14742</v>
      </c>
      <c r="F197" s="156">
        <f>F198+F199+F200+F201+F202+F203+F204+F205+F206+F207</f>
        <v>32451.14742</v>
      </c>
      <c r="G197" s="156">
        <f>G198+G199+G200+G201+G202+G203+G204+G205+G206+G207</f>
        <v>27999.6717</v>
      </c>
      <c r="H197" s="156">
        <f>H198+H199+H200+H201+H202+H203+H204+H205+H206+H207</f>
        <v>3245.1107199999997</v>
      </c>
      <c r="I197" s="146">
        <v>0</v>
      </c>
    </row>
    <row r="198" spans="1:9" s="7" customFormat="1" ht="63">
      <c r="A198" s="58">
        <v>1</v>
      </c>
      <c r="B198" s="109" t="s">
        <v>99</v>
      </c>
      <c r="C198" s="109">
        <v>2016</v>
      </c>
      <c r="D198" s="58">
        <v>1380.15</v>
      </c>
      <c r="E198" s="58">
        <v>1380.15</v>
      </c>
      <c r="F198" s="58">
        <v>1380.15</v>
      </c>
      <c r="G198" s="58">
        <v>1242.135</v>
      </c>
      <c r="H198" s="58">
        <v>138.01</v>
      </c>
      <c r="I198" s="58">
        <v>0</v>
      </c>
    </row>
    <row r="199" spans="1:9" s="7" customFormat="1" ht="63">
      <c r="A199" s="58">
        <v>2</v>
      </c>
      <c r="B199" s="109" t="s">
        <v>100</v>
      </c>
      <c r="C199" s="109">
        <v>2016</v>
      </c>
      <c r="D199" s="58">
        <v>654.823</v>
      </c>
      <c r="E199" s="58">
        <v>654.823</v>
      </c>
      <c r="F199" s="58">
        <v>654.823</v>
      </c>
      <c r="G199" s="58">
        <v>589.3407</v>
      </c>
      <c r="H199" s="58">
        <v>65.4823</v>
      </c>
      <c r="I199" s="58">
        <v>0</v>
      </c>
    </row>
    <row r="200" spans="1:9" s="7" customFormat="1" ht="63">
      <c r="A200" s="58">
        <v>3</v>
      </c>
      <c r="B200" s="109" t="s">
        <v>101</v>
      </c>
      <c r="C200" s="58">
        <v>2016</v>
      </c>
      <c r="D200" s="58">
        <v>737.83842</v>
      </c>
      <c r="E200" s="58">
        <v>737.83842</v>
      </c>
      <c r="F200" s="58">
        <v>737.83842</v>
      </c>
      <c r="G200" s="58">
        <v>664.055</v>
      </c>
      <c r="H200" s="58">
        <v>73.78342</v>
      </c>
      <c r="I200" s="58">
        <v>0</v>
      </c>
    </row>
    <row r="201" spans="1:9" s="7" customFormat="1" ht="63">
      <c r="A201" s="58">
        <v>4</v>
      </c>
      <c r="B201" s="259" t="s">
        <v>302</v>
      </c>
      <c r="C201" s="58">
        <v>2016</v>
      </c>
      <c r="D201" s="58">
        <v>545.027</v>
      </c>
      <c r="E201" s="58">
        <v>545.027</v>
      </c>
      <c r="F201" s="58">
        <f>G201+H201</f>
        <v>545.027</v>
      </c>
      <c r="G201" s="58">
        <v>490.524</v>
      </c>
      <c r="H201" s="58">
        <v>54.503</v>
      </c>
      <c r="I201" s="58">
        <v>0</v>
      </c>
    </row>
    <row r="202" spans="1:9" s="7" customFormat="1" ht="78.75">
      <c r="A202" s="58">
        <v>5</v>
      </c>
      <c r="B202" s="110" t="s">
        <v>104</v>
      </c>
      <c r="C202" s="58" t="s">
        <v>105</v>
      </c>
      <c r="D202" s="82">
        <v>378.926</v>
      </c>
      <c r="E202" s="82">
        <v>378.926</v>
      </c>
      <c r="F202" s="82">
        <v>378.926</v>
      </c>
      <c r="G202" s="82">
        <v>341.033</v>
      </c>
      <c r="H202" s="82">
        <v>37.893</v>
      </c>
      <c r="I202" s="58">
        <v>0</v>
      </c>
    </row>
    <row r="203" spans="1:9" s="7" customFormat="1" ht="78.75">
      <c r="A203" s="58">
        <v>6</v>
      </c>
      <c r="B203" s="110" t="s">
        <v>106</v>
      </c>
      <c r="C203" s="58" t="s">
        <v>105</v>
      </c>
      <c r="D203" s="82">
        <v>3115.946</v>
      </c>
      <c r="E203" s="82">
        <v>3115.946</v>
      </c>
      <c r="F203" s="82">
        <v>3115.946</v>
      </c>
      <c r="G203" s="82">
        <f>F203-H203</f>
        <v>2804.3509999999997</v>
      </c>
      <c r="H203" s="82">
        <v>311.595</v>
      </c>
      <c r="I203" s="58">
        <v>0</v>
      </c>
    </row>
    <row r="204" spans="1:9" s="7" customFormat="1" ht="78.75">
      <c r="A204" s="58">
        <v>7</v>
      </c>
      <c r="B204" s="110" t="s">
        <v>107</v>
      </c>
      <c r="C204" s="58" t="s">
        <v>105</v>
      </c>
      <c r="D204" s="82">
        <v>5765.767</v>
      </c>
      <c r="E204" s="82">
        <v>5765.767</v>
      </c>
      <c r="F204" s="82">
        <v>5765.767</v>
      </c>
      <c r="G204" s="82">
        <v>5189.19</v>
      </c>
      <c r="H204" s="82">
        <v>576.577</v>
      </c>
      <c r="I204" s="58">
        <v>0</v>
      </c>
    </row>
    <row r="205" spans="1:9" s="7" customFormat="1" ht="110.25">
      <c r="A205" s="58">
        <v>8</v>
      </c>
      <c r="B205" s="110" t="s">
        <v>108</v>
      </c>
      <c r="C205" s="58" t="s">
        <v>105</v>
      </c>
      <c r="D205" s="82">
        <v>2002.52</v>
      </c>
      <c r="E205" s="82">
        <v>2002.52</v>
      </c>
      <c r="F205" s="82">
        <v>2002.52</v>
      </c>
      <c r="G205" s="82">
        <v>1802.268</v>
      </c>
      <c r="H205" s="82">
        <v>200.252</v>
      </c>
      <c r="I205" s="58">
        <v>0</v>
      </c>
    </row>
    <row r="206" spans="1:9" s="7" customFormat="1" ht="47.25">
      <c r="A206" s="58">
        <v>9</v>
      </c>
      <c r="B206" s="110" t="s">
        <v>109</v>
      </c>
      <c r="C206" s="58" t="s">
        <v>105</v>
      </c>
      <c r="D206" s="82">
        <v>11252.822</v>
      </c>
      <c r="E206" s="82">
        <v>11252.822</v>
      </c>
      <c r="F206" s="82">
        <v>11252.822</v>
      </c>
      <c r="G206" s="82">
        <v>8921.18</v>
      </c>
      <c r="H206" s="82">
        <v>1125.282</v>
      </c>
      <c r="I206" s="58">
        <v>0</v>
      </c>
    </row>
    <row r="207" spans="1:9" s="7" customFormat="1" ht="47.25">
      <c r="A207" s="58">
        <v>10</v>
      </c>
      <c r="B207" s="110" t="s">
        <v>110</v>
      </c>
      <c r="C207" s="58" t="s">
        <v>105</v>
      </c>
      <c r="D207" s="82">
        <v>6617.328</v>
      </c>
      <c r="E207" s="82">
        <v>6617.328</v>
      </c>
      <c r="F207" s="82">
        <v>6617.328</v>
      </c>
      <c r="G207" s="82">
        <v>5955.595</v>
      </c>
      <c r="H207" s="82">
        <v>661.733</v>
      </c>
      <c r="I207" s="58">
        <v>0</v>
      </c>
    </row>
    <row r="208" spans="1:9" s="7" customFormat="1" ht="35.25" customHeight="1">
      <c r="A208" s="77"/>
      <c r="B208" s="226" t="s">
        <v>181</v>
      </c>
      <c r="C208" s="77"/>
      <c r="D208" s="227">
        <f aca="true" t="shared" si="17" ref="D208:I208">SUM(D209:D239)</f>
        <v>37911.052</v>
      </c>
      <c r="E208" s="227">
        <f t="shared" si="17"/>
        <v>37911.052</v>
      </c>
      <c r="F208" s="227">
        <f t="shared" si="17"/>
        <v>37911.052</v>
      </c>
      <c r="G208" s="227">
        <f t="shared" si="17"/>
        <v>34141.9484</v>
      </c>
      <c r="H208" s="227">
        <f t="shared" si="17"/>
        <v>3769.1036000000004</v>
      </c>
      <c r="I208" s="227">
        <f t="shared" si="17"/>
        <v>0</v>
      </c>
    </row>
    <row r="209" spans="1:9" s="7" customFormat="1" ht="78.75">
      <c r="A209" s="4">
        <v>1</v>
      </c>
      <c r="B209" s="109" t="s">
        <v>182</v>
      </c>
      <c r="C209" s="109">
        <v>2016</v>
      </c>
      <c r="D209" s="59">
        <v>1250</v>
      </c>
      <c r="E209" s="59">
        <v>1250</v>
      </c>
      <c r="F209" s="59">
        <v>1250</v>
      </c>
      <c r="G209" s="59">
        <v>1125</v>
      </c>
      <c r="H209" s="59">
        <v>125</v>
      </c>
      <c r="I209" s="58">
        <v>0</v>
      </c>
    </row>
    <row r="210" spans="1:9" s="7" customFormat="1" ht="94.5">
      <c r="A210" s="4">
        <v>2</v>
      </c>
      <c r="B210" s="109" t="s">
        <v>183</v>
      </c>
      <c r="C210" s="109">
        <v>2016</v>
      </c>
      <c r="D210" s="59">
        <v>366.908</v>
      </c>
      <c r="E210" s="59">
        <v>366.908</v>
      </c>
      <c r="F210" s="59">
        <v>366.908</v>
      </c>
      <c r="G210" s="59">
        <v>330.2172</v>
      </c>
      <c r="H210" s="59">
        <v>36.6908</v>
      </c>
      <c r="I210" s="58">
        <v>0</v>
      </c>
    </row>
    <row r="211" spans="1:9" s="7" customFormat="1" ht="94.5">
      <c r="A211" s="4">
        <v>3</v>
      </c>
      <c r="B211" s="109" t="s">
        <v>184</v>
      </c>
      <c r="C211" s="109">
        <v>2016</v>
      </c>
      <c r="D211" s="59">
        <v>533.098</v>
      </c>
      <c r="E211" s="59">
        <v>533.098</v>
      </c>
      <c r="F211" s="59">
        <v>533.098</v>
      </c>
      <c r="G211" s="59">
        <v>479.7882</v>
      </c>
      <c r="H211" s="59">
        <v>53.3098</v>
      </c>
      <c r="I211" s="58">
        <v>0</v>
      </c>
    </row>
    <row r="212" spans="1:9" s="7" customFormat="1" ht="63">
      <c r="A212" s="4">
        <v>4</v>
      </c>
      <c r="B212" s="109" t="s">
        <v>185</v>
      </c>
      <c r="C212" s="109">
        <v>2016</v>
      </c>
      <c r="D212" s="59">
        <v>164.147</v>
      </c>
      <c r="E212" s="59">
        <v>164.147</v>
      </c>
      <c r="F212" s="59">
        <v>164.147</v>
      </c>
      <c r="G212" s="59">
        <v>147.733</v>
      </c>
      <c r="H212" s="59">
        <v>16.414</v>
      </c>
      <c r="I212" s="58">
        <v>0</v>
      </c>
    </row>
    <row r="213" spans="1:9" s="7" customFormat="1" ht="47.25">
      <c r="A213" s="4">
        <v>5</v>
      </c>
      <c r="B213" s="109" t="s">
        <v>186</v>
      </c>
      <c r="C213" s="109">
        <v>2016</v>
      </c>
      <c r="D213" s="59">
        <v>719.016</v>
      </c>
      <c r="E213" s="59">
        <v>719.016</v>
      </c>
      <c r="F213" s="59">
        <v>719.016</v>
      </c>
      <c r="G213" s="59">
        <v>647.115</v>
      </c>
      <c r="H213" s="59">
        <v>71.901</v>
      </c>
      <c r="I213" s="58">
        <v>0</v>
      </c>
    </row>
    <row r="214" spans="1:9" s="7" customFormat="1" ht="63">
      <c r="A214" s="4">
        <v>6</v>
      </c>
      <c r="B214" s="109" t="s">
        <v>187</v>
      </c>
      <c r="C214" s="109">
        <v>2016</v>
      </c>
      <c r="D214" s="59">
        <v>349.361</v>
      </c>
      <c r="E214" s="59">
        <v>349.361</v>
      </c>
      <c r="F214" s="59">
        <v>349.361</v>
      </c>
      <c r="G214" s="59">
        <v>314.425</v>
      </c>
      <c r="H214" s="59">
        <v>34.936</v>
      </c>
      <c r="I214" s="58">
        <v>0</v>
      </c>
    </row>
    <row r="215" spans="1:9" s="7" customFormat="1" ht="63">
      <c r="A215" s="4">
        <v>7</v>
      </c>
      <c r="B215" s="109" t="s">
        <v>188</v>
      </c>
      <c r="C215" s="109">
        <v>2016</v>
      </c>
      <c r="D215" s="59">
        <v>848.453</v>
      </c>
      <c r="E215" s="59">
        <v>848.453</v>
      </c>
      <c r="F215" s="59">
        <v>848.453</v>
      </c>
      <c r="G215" s="59">
        <v>763.608</v>
      </c>
      <c r="H215" s="59">
        <v>84.845</v>
      </c>
      <c r="I215" s="58">
        <v>0</v>
      </c>
    </row>
    <row r="216" spans="1:9" s="7" customFormat="1" ht="47.25">
      <c r="A216" s="4">
        <v>8</v>
      </c>
      <c r="B216" s="109" t="s">
        <v>189</v>
      </c>
      <c r="C216" s="109">
        <v>2016</v>
      </c>
      <c r="D216" s="59">
        <v>548.162</v>
      </c>
      <c r="E216" s="59">
        <v>548.162</v>
      </c>
      <c r="F216" s="59">
        <v>548.162</v>
      </c>
      <c r="G216" s="59">
        <v>493.346</v>
      </c>
      <c r="H216" s="59">
        <v>54.816</v>
      </c>
      <c r="I216" s="58">
        <v>0</v>
      </c>
    </row>
    <row r="217" spans="1:9" s="7" customFormat="1" ht="47.25">
      <c r="A217" s="4">
        <v>9</v>
      </c>
      <c r="B217" s="109" t="s">
        <v>190</v>
      </c>
      <c r="C217" s="109">
        <v>2016</v>
      </c>
      <c r="D217" s="59">
        <v>328.999</v>
      </c>
      <c r="E217" s="59">
        <v>328.999</v>
      </c>
      <c r="F217" s="59">
        <v>328.999</v>
      </c>
      <c r="G217" s="59">
        <v>296.1</v>
      </c>
      <c r="H217" s="59">
        <v>32.899</v>
      </c>
      <c r="I217" s="58">
        <v>0</v>
      </c>
    </row>
    <row r="218" spans="1:9" s="7" customFormat="1" ht="63">
      <c r="A218" s="4">
        <v>10</v>
      </c>
      <c r="B218" s="109" t="s">
        <v>191</v>
      </c>
      <c r="C218" s="109">
        <v>2016</v>
      </c>
      <c r="D218" s="59">
        <v>797.375</v>
      </c>
      <c r="E218" s="59">
        <v>797.375</v>
      </c>
      <c r="F218" s="59">
        <v>797.375</v>
      </c>
      <c r="G218" s="59">
        <v>717.638</v>
      </c>
      <c r="H218" s="59">
        <v>79.737</v>
      </c>
      <c r="I218" s="58">
        <v>0</v>
      </c>
    </row>
    <row r="219" spans="1:9" s="7" customFormat="1" ht="31.5">
      <c r="A219" s="4">
        <v>11</v>
      </c>
      <c r="B219" s="109" t="s">
        <v>192</v>
      </c>
      <c r="C219" s="109">
        <v>2016</v>
      </c>
      <c r="D219" s="59">
        <v>2000</v>
      </c>
      <c r="E219" s="59">
        <v>2000</v>
      </c>
      <c r="F219" s="59">
        <v>2000</v>
      </c>
      <c r="G219" s="59">
        <v>1800</v>
      </c>
      <c r="H219" s="59">
        <v>200</v>
      </c>
      <c r="I219" s="58">
        <v>0</v>
      </c>
    </row>
    <row r="220" spans="1:9" s="7" customFormat="1" ht="63">
      <c r="A220" s="4">
        <v>12</v>
      </c>
      <c r="B220" s="109" t="s">
        <v>193</v>
      </c>
      <c r="C220" s="109">
        <v>2016</v>
      </c>
      <c r="D220" s="59">
        <v>700</v>
      </c>
      <c r="E220" s="59">
        <v>700</v>
      </c>
      <c r="F220" s="59">
        <v>700</v>
      </c>
      <c r="G220" s="59">
        <v>630</v>
      </c>
      <c r="H220" s="59">
        <v>70</v>
      </c>
      <c r="I220" s="58">
        <v>0</v>
      </c>
    </row>
    <row r="221" spans="1:9" s="7" customFormat="1" ht="47.25">
      <c r="A221" s="4">
        <v>13</v>
      </c>
      <c r="B221" s="109" t="s">
        <v>194</v>
      </c>
      <c r="C221" s="109">
        <v>2016</v>
      </c>
      <c r="D221" s="59">
        <v>450</v>
      </c>
      <c r="E221" s="59">
        <v>450</v>
      </c>
      <c r="F221" s="59">
        <v>450</v>
      </c>
      <c r="G221" s="59">
        <v>405</v>
      </c>
      <c r="H221" s="59">
        <v>45</v>
      </c>
      <c r="I221" s="58">
        <v>0</v>
      </c>
    </row>
    <row r="222" spans="1:9" s="7" customFormat="1" ht="110.25">
      <c r="A222" s="4">
        <v>14</v>
      </c>
      <c r="B222" s="109" t="s">
        <v>195</v>
      </c>
      <c r="C222" s="109">
        <v>2016</v>
      </c>
      <c r="D222" s="59">
        <v>3900</v>
      </c>
      <c r="E222" s="59">
        <v>3900</v>
      </c>
      <c r="F222" s="59">
        <v>3900</v>
      </c>
      <c r="G222" s="59">
        <v>3510</v>
      </c>
      <c r="H222" s="59">
        <v>390</v>
      </c>
      <c r="I222" s="58">
        <v>0</v>
      </c>
    </row>
    <row r="223" spans="1:9" s="7" customFormat="1" ht="31.5">
      <c r="A223" s="4">
        <v>15</v>
      </c>
      <c r="B223" s="109" t="s">
        <v>196</v>
      </c>
      <c r="C223" s="109">
        <v>2016</v>
      </c>
      <c r="D223" s="59">
        <v>3982.764</v>
      </c>
      <c r="E223" s="59">
        <v>3982.764</v>
      </c>
      <c r="F223" s="59">
        <v>3982.764</v>
      </c>
      <c r="G223" s="59">
        <v>3584.487</v>
      </c>
      <c r="H223" s="59">
        <v>398.277</v>
      </c>
      <c r="I223" s="58">
        <v>0</v>
      </c>
    </row>
    <row r="224" spans="1:9" s="7" customFormat="1" ht="31.5">
      <c r="A224" s="4">
        <v>16</v>
      </c>
      <c r="B224" s="109" t="s">
        <v>197</v>
      </c>
      <c r="C224" s="109">
        <v>2016</v>
      </c>
      <c r="D224" s="59">
        <v>2119.416</v>
      </c>
      <c r="E224" s="59">
        <v>2119.416</v>
      </c>
      <c r="F224" s="59">
        <v>2119.416</v>
      </c>
      <c r="G224" s="59">
        <v>1907.474</v>
      </c>
      <c r="H224" s="59">
        <v>211.942</v>
      </c>
      <c r="I224" s="58">
        <v>0</v>
      </c>
    </row>
    <row r="225" spans="1:9" s="7" customFormat="1" ht="105.75" customHeight="1">
      <c r="A225" s="2">
        <v>17</v>
      </c>
      <c r="B225" s="98" t="s">
        <v>198</v>
      </c>
      <c r="C225" s="109">
        <v>2016</v>
      </c>
      <c r="D225" s="152">
        <v>7268.481</v>
      </c>
      <c r="E225" s="152">
        <v>7268.481</v>
      </c>
      <c r="F225" s="152">
        <v>7268.481</v>
      </c>
      <c r="G225" s="169">
        <v>6541.633</v>
      </c>
      <c r="H225" s="169">
        <v>726.848</v>
      </c>
      <c r="I225" s="58">
        <v>0</v>
      </c>
    </row>
    <row r="226" spans="1:9" s="7" customFormat="1" ht="78.75">
      <c r="A226" s="2">
        <v>18</v>
      </c>
      <c r="B226" s="98" t="s">
        <v>199</v>
      </c>
      <c r="C226" s="109">
        <v>2016</v>
      </c>
      <c r="D226" s="152">
        <v>737.5</v>
      </c>
      <c r="E226" s="152">
        <v>737.5</v>
      </c>
      <c r="F226" s="152">
        <v>737.5</v>
      </c>
      <c r="G226" s="169">
        <v>663.75</v>
      </c>
      <c r="H226" s="169">
        <v>73.75</v>
      </c>
      <c r="I226" s="58">
        <v>0</v>
      </c>
    </row>
    <row r="227" spans="1:9" s="7" customFormat="1" ht="47.25">
      <c r="A227" s="4">
        <v>19</v>
      </c>
      <c r="B227" s="109" t="s">
        <v>200</v>
      </c>
      <c r="C227" s="109">
        <v>2016</v>
      </c>
      <c r="D227" s="59">
        <v>1002.557</v>
      </c>
      <c r="E227" s="59">
        <v>1002.557</v>
      </c>
      <c r="F227" s="59">
        <v>1002.557</v>
      </c>
      <c r="G227" s="59">
        <v>902.301</v>
      </c>
      <c r="H227" s="59">
        <v>100.256</v>
      </c>
      <c r="I227" s="58">
        <v>0</v>
      </c>
    </row>
    <row r="228" spans="1:9" s="7" customFormat="1" ht="31.5">
      <c r="A228" s="4">
        <v>20</v>
      </c>
      <c r="B228" s="109" t="s">
        <v>201</v>
      </c>
      <c r="C228" s="109">
        <v>2016</v>
      </c>
      <c r="D228" s="59">
        <v>686.43</v>
      </c>
      <c r="E228" s="59">
        <v>686.43</v>
      </c>
      <c r="F228" s="59">
        <v>686.43</v>
      </c>
      <c r="G228" s="59">
        <v>617.787</v>
      </c>
      <c r="H228" s="59">
        <v>68.643</v>
      </c>
      <c r="I228" s="58">
        <v>0</v>
      </c>
    </row>
    <row r="229" spans="1:9" s="7" customFormat="1" ht="47.25">
      <c r="A229" s="4">
        <v>21</v>
      </c>
      <c r="B229" s="109" t="s">
        <v>202</v>
      </c>
      <c r="C229" s="109">
        <v>2016</v>
      </c>
      <c r="D229" s="59">
        <v>2763.866</v>
      </c>
      <c r="E229" s="59">
        <v>2763.866</v>
      </c>
      <c r="F229" s="59">
        <v>2763.866</v>
      </c>
      <c r="G229" s="59">
        <v>2487.479</v>
      </c>
      <c r="H229" s="59">
        <v>276.387</v>
      </c>
      <c r="I229" s="58">
        <v>0</v>
      </c>
    </row>
    <row r="230" spans="1:9" s="7" customFormat="1" ht="141.75">
      <c r="A230" s="4">
        <v>22</v>
      </c>
      <c r="B230" s="109" t="s">
        <v>227</v>
      </c>
      <c r="C230" s="109">
        <v>2016</v>
      </c>
      <c r="D230" s="59">
        <v>112.5</v>
      </c>
      <c r="E230" s="59">
        <v>112.5</v>
      </c>
      <c r="F230" s="59">
        <v>112.5</v>
      </c>
      <c r="G230" s="59">
        <v>101.25</v>
      </c>
      <c r="H230" s="59">
        <v>11.25</v>
      </c>
      <c r="I230" s="58"/>
    </row>
    <row r="231" spans="1:9" s="7" customFormat="1" ht="47.25">
      <c r="A231" s="4">
        <v>23</v>
      </c>
      <c r="B231" s="109" t="s">
        <v>228</v>
      </c>
      <c r="C231" s="109">
        <v>2016</v>
      </c>
      <c r="D231" s="59">
        <v>160</v>
      </c>
      <c r="E231" s="59">
        <v>160</v>
      </c>
      <c r="F231" s="59">
        <v>160</v>
      </c>
      <c r="G231" s="59">
        <v>144</v>
      </c>
      <c r="H231" s="59">
        <v>16</v>
      </c>
      <c r="I231" s="58"/>
    </row>
    <row r="232" spans="1:9" s="7" customFormat="1" ht="63">
      <c r="A232" s="4">
        <v>24</v>
      </c>
      <c r="B232" s="109" t="s">
        <v>229</v>
      </c>
      <c r="C232" s="109">
        <v>2016</v>
      </c>
      <c r="D232" s="59">
        <v>185</v>
      </c>
      <c r="E232" s="59">
        <v>185</v>
      </c>
      <c r="F232" s="59">
        <v>185</v>
      </c>
      <c r="G232" s="59">
        <v>166.5</v>
      </c>
      <c r="H232" s="59">
        <v>18.5</v>
      </c>
      <c r="I232" s="58"/>
    </row>
    <row r="233" spans="1:9" s="7" customFormat="1" ht="47.25">
      <c r="A233" s="4">
        <v>25</v>
      </c>
      <c r="B233" s="109" t="s">
        <v>230</v>
      </c>
      <c r="C233" s="109">
        <v>2016</v>
      </c>
      <c r="D233" s="59">
        <v>180</v>
      </c>
      <c r="E233" s="59">
        <v>180</v>
      </c>
      <c r="F233" s="59">
        <v>180</v>
      </c>
      <c r="G233" s="59">
        <v>162</v>
      </c>
      <c r="H233" s="59">
        <v>18</v>
      </c>
      <c r="I233" s="58"/>
    </row>
    <row r="234" spans="1:9" s="7" customFormat="1" ht="47.25">
      <c r="A234" s="4">
        <v>26</v>
      </c>
      <c r="B234" s="109" t="s">
        <v>231</v>
      </c>
      <c r="C234" s="109">
        <v>2016</v>
      </c>
      <c r="D234" s="59">
        <v>270</v>
      </c>
      <c r="E234" s="59">
        <v>270</v>
      </c>
      <c r="F234" s="59">
        <v>270</v>
      </c>
      <c r="G234" s="59">
        <v>243</v>
      </c>
      <c r="H234" s="59">
        <v>27</v>
      </c>
      <c r="I234" s="58"/>
    </row>
    <row r="235" spans="1:9" s="7" customFormat="1" ht="78.75">
      <c r="A235" s="4">
        <v>27</v>
      </c>
      <c r="B235" s="98" t="s">
        <v>232</v>
      </c>
      <c r="C235" s="109">
        <v>2016</v>
      </c>
      <c r="D235" s="171">
        <v>3997.019</v>
      </c>
      <c r="E235" s="171">
        <v>3997.019</v>
      </c>
      <c r="F235" s="171">
        <v>3997.019</v>
      </c>
      <c r="G235" s="172">
        <v>3619.317</v>
      </c>
      <c r="H235" s="172">
        <v>377.702</v>
      </c>
      <c r="I235" s="58">
        <v>0</v>
      </c>
    </row>
    <row r="236" spans="1:9" s="7" customFormat="1" ht="110.25">
      <c r="A236" s="4">
        <v>28</v>
      </c>
      <c r="B236" s="98" t="s">
        <v>233</v>
      </c>
      <c r="C236" s="109">
        <v>2016</v>
      </c>
      <c r="D236" s="171">
        <v>186</v>
      </c>
      <c r="E236" s="171">
        <v>186</v>
      </c>
      <c r="F236" s="171">
        <v>186</v>
      </c>
      <c r="G236" s="172">
        <v>167.4</v>
      </c>
      <c r="H236" s="172">
        <v>18.6</v>
      </c>
      <c r="I236" s="58">
        <v>0</v>
      </c>
    </row>
    <row r="237" spans="1:9" s="7" customFormat="1" ht="63">
      <c r="A237" s="4">
        <v>29</v>
      </c>
      <c r="B237" s="98" t="s">
        <v>234</v>
      </c>
      <c r="C237" s="109">
        <v>2016</v>
      </c>
      <c r="D237" s="171">
        <v>194</v>
      </c>
      <c r="E237" s="171">
        <v>194</v>
      </c>
      <c r="F237" s="171">
        <v>194</v>
      </c>
      <c r="G237" s="172">
        <v>174.6</v>
      </c>
      <c r="H237" s="172">
        <v>19.4</v>
      </c>
      <c r="I237" s="58">
        <v>0</v>
      </c>
    </row>
    <row r="238" spans="1:9" s="7" customFormat="1" ht="63">
      <c r="A238" s="4">
        <v>30</v>
      </c>
      <c r="B238" s="98" t="s">
        <v>235</v>
      </c>
      <c r="C238" s="109">
        <v>2016</v>
      </c>
      <c r="D238" s="171">
        <v>980</v>
      </c>
      <c r="E238" s="171">
        <v>980</v>
      </c>
      <c r="F238" s="171">
        <v>980</v>
      </c>
      <c r="G238" s="172">
        <v>882</v>
      </c>
      <c r="H238" s="172">
        <v>98</v>
      </c>
      <c r="I238" s="58">
        <v>0</v>
      </c>
    </row>
    <row r="239" spans="1:9" s="7" customFormat="1" ht="63">
      <c r="A239" s="4">
        <v>31</v>
      </c>
      <c r="B239" s="98" t="s">
        <v>236</v>
      </c>
      <c r="C239" s="109">
        <v>2016</v>
      </c>
      <c r="D239" s="171">
        <v>130</v>
      </c>
      <c r="E239" s="171">
        <v>130</v>
      </c>
      <c r="F239" s="171">
        <v>130</v>
      </c>
      <c r="G239" s="172">
        <v>117</v>
      </c>
      <c r="H239" s="172">
        <v>13</v>
      </c>
      <c r="I239" s="58">
        <v>0</v>
      </c>
    </row>
    <row r="240" spans="1:9" s="7" customFormat="1" ht="18.75">
      <c r="A240" s="105"/>
      <c r="B240" s="106" t="s">
        <v>96</v>
      </c>
      <c r="C240" s="105"/>
      <c r="D240" s="108">
        <f aca="true" t="shared" si="18" ref="D240:I240">SUM(D241:D254)</f>
        <v>59551.197</v>
      </c>
      <c r="E240" s="108">
        <f t="shared" si="18"/>
        <v>59551.197</v>
      </c>
      <c r="F240" s="108">
        <f t="shared" si="18"/>
        <v>41503.26499999999</v>
      </c>
      <c r="G240" s="108">
        <f t="shared" si="18"/>
        <v>35807.747200000005</v>
      </c>
      <c r="H240" s="108">
        <f t="shared" si="18"/>
        <v>4140.5178</v>
      </c>
      <c r="I240" s="108">
        <f t="shared" si="18"/>
        <v>16</v>
      </c>
    </row>
    <row r="241" spans="1:9" s="7" customFormat="1" ht="78.75">
      <c r="A241" s="110">
        <v>1</v>
      </c>
      <c r="B241" s="58" t="s">
        <v>128</v>
      </c>
      <c r="C241" s="82">
        <v>2016</v>
      </c>
      <c r="D241" s="58">
        <v>2304.667</v>
      </c>
      <c r="E241" s="82">
        <v>2304.667</v>
      </c>
      <c r="F241" s="139">
        <v>2304.667</v>
      </c>
      <c r="G241" s="58">
        <f>F241-H241</f>
        <v>2074.2</v>
      </c>
      <c r="H241" s="82">
        <v>230.467</v>
      </c>
      <c r="I241" s="139">
        <v>0</v>
      </c>
    </row>
    <row r="242" spans="1:9" s="7" customFormat="1" ht="63">
      <c r="A242" s="110">
        <v>2</v>
      </c>
      <c r="B242" s="58" t="s">
        <v>129</v>
      </c>
      <c r="C242" s="82" t="s">
        <v>50</v>
      </c>
      <c r="D242" s="59">
        <v>2260</v>
      </c>
      <c r="E242" s="59">
        <v>2260</v>
      </c>
      <c r="F242" s="126">
        <v>2260</v>
      </c>
      <c r="G242" s="59">
        <v>2034</v>
      </c>
      <c r="H242" s="121">
        <v>226</v>
      </c>
      <c r="I242" s="139">
        <v>0</v>
      </c>
    </row>
    <row r="243" spans="1:9" s="7" customFormat="1" ht="63">
      <c r="A243" s="110">
        <v>3</v>
      </c>
      <c r="B243" s="58" t="s">
        <v>130</v>
      </c>
      <c r="C243" s="82" t="s">
        <v>50</v>
      </c>
      <c r="D243" s="59">
        <v>1710</v>
      </c>
      <c r="E243" s="59">
        <v>1710</v>
      </c>
      <c r="F243" s="126">
        <v>1710</v>
      </c>
      <c r="G243" s="59" t="s">
        <v>131</v>
      </c>
      <c r="H243" s="121">
        <v>171</v>
      </c>
      <c r="I243" s="139">
        <v>0</v>
      </c>
    </row>
    <row r="244" spans="1:9" s="7" customFormat="1" ht="63">
      <c r="A244" s="110">
        <v>4</v>
      </c>
      <c r="B244" s="98" t="s">
        <v>97</v>
      </c>
      <c r="C244" s="58">
        <v>2016</v>
      </c>
      <c r="D244" s="93">
        <v>1197.923</v>
      </c>
      <c r="E244" s="93">
        <v>1197.923</v>
      </c>
      <c r="F244" s="93">
        <v>1197.923</v>
      </c>
      <c r="G244" s="93">
        <v>1077.923</v>
      </c>
      <c r="H244" s="103">
        <v>110</v>
      </c>
      <c r="I244" s="59">
        <v>10</v>
      </c>
    </row>
    <row r="245" spans="1:9" s="7" customFormat="1" ht="31.5">
      <c r="A245" s="110">
        <v>5</v>
      </c>
      <c r="B245" s="98" t="s">
        <v>98</v>
      </c>
      <c r="C245" s="2">
        <v>2016</v>
      </c>
      <c r="D245" s="107">
        <v>5000</v>
      </c>
      <c r="E245" s="107">
        <v>5000</v>
      </c>
      <c r="F245" s="107">
        <v>5000</v>
      </c>
      <c r="G245" s="57">
        <v>4500</v>
      </c>
      <c r="H245" s="57">
        <v>500</v>
      </c>
      <c r="I245" s="58">
        <v>0</v>
      </c>
    </row>
    <row r="246" spans="1:9" s="7" customFormat="1" ht="78.75">
      <c r="A246" s="110">
        <v>6</v>
      </c>
      <c r="B246" s="98" t="s">
        <v>115</v>
      </c>
      <c r="C246" s="2">
        <v>2016</v>
      </c>
      <c r="D246" s="107">
        <v>3540.764</v>
      </c>
      <c r="E246" s="107">
        <v>3540.764</v>
      </c>
      <c r="F246" s="107">
        <v>3540.764</v>
      </c>
      <c r="G246" s="59">
        <f>F246-H246-I246</f>
        <v>3180.688</v>
      </c>
      <c r="H246" s="59">
        <v>354.076</v>
      </c>
      <c r="I246" s="57">
        <v>6</v>
      </c>
    </row>
    <row r="247" spans="1:9" s="7" customFormat="1" ht="47.25">
      <c r="A247" s="110">
        <v>7</v>
      </c>
      <c r="B247" s="98" t="s">
        <v>286</v>
      </c>
      <c r="C247" s="2">
        <v>2016</v>
      </c>
      <c r="D247" s="103">
        <v>575.22</v>
      </c>
      <c r="E247" s="103">
        <v>575.22</v>
      </c>
      <c r="F247" s="103">
        <f>G247+H247</f>
        <v>575.22</v>
      </c>
      <c r="G247" s="59">
        <v>517.7</v>
      </c>
      <c r="H247" s="59">
        <v>57.52</v>
      </c>
      <c r="I247" s="57">
        <v>0</v>
      </c>
    </row>
    <row r="248" spans="1:9" s="7" customFormat="1" ht="47.25">
      <c r="A248" s="110">
        <v>8</v>
      </c>
      <c r="B248" s="98" t="s">
        <v>287</v>
      </c>
      <c r="C248" s="2">
        <v>2016</v>
      </c>
      <c r="D248" s="107">
        <v>808.85</v>
      </c>
      <c r="E248" s="103">
        <v>808.85</v>
      </c>
      <c r="F248" s="103">
        <f>G248+H248</f>
        <v>808.85</v>
      </c>
      <c r="G248" s="59">
        <v>727.96</v>
      </c>
      <c r="H248" s="59">
        <v>80.89</v>
      </c>
      <c r="I248" s="57">
        <v>0</v>
      </c>
    </row>
    <row r="249" spans="1:9" s="7" customFormat="1" ht="47.25">
      <c r="A249" s="110">
        <v>9</v>
      </c>
      <c r="B249" s="98" t="s">
        <v>290</v>
      </c>
      <c r="C249" s="177">
        <v>2016</v>
      </c>
      <c r="D249" s="107">
        <v>589.457</v>
      </c>
      <c r="E249" s="107">
        <v>589.457</v>
      </c>
      <c r="F249" s="107">
        <v>589.457</v>
      </c>
      <c r="G249" s="107">
        <v>530.512</v>
      </c>
      <c r="H249" s="107">
        <v>58.945</v>
      </c>
      <c r="I249" s="107">
        <v>0</v>
      </c>
    </row>
    <row r="250" spans="1:9" s="7" customFormat="1" ht="63">
      <c r="A250" s="110">
        <v>10</v>
      </c>
      <c r="B250" s="98" t="s">
        <v>291</v>
      </c>
      <c r="C250" s="177">
        <v>2016</v>
      </c>
      <c r="D250" s="107">
        <v>12382.438</v>
      </c>
      <c r="E250" s="107">
        <v>12382.438</v>
      </c>
      <c r="F250" s="107">
        <f>G250+H250</f>
        <v>6191.219</v>
      </c>
      <c r="G250" s="107">
        <v>5572.097</v>
      </c>
      <c r="H250" s="107">
        <v>619.122</v>
      </c>
      <c r="I250" s="107">
        <v>0</v>
      </c>
    </row>
    <row r="251" spans="1:9" s="7" customFormat="1" ht="78.75">
      <c r="A251" s="110">
        <v>11</v>
      </c>
      <c r="B251" s="98" t="s">
        <v>292</v>
      </c>
      <c r="C251" s="177">
        <v>2016</v>
      </c>
      <c r="D251" s="177">
        <v>3163.589</v>
      </c>
      <c r="E251" s="177">
        <v>3163.589</v>
      </c>
      <c r="F251" s="177">
        <f>G251+H251</f>
        <v>3163.5890000000004</v>
      </c>
      <c r="G251" s="177">
        <v>2847.2301</v>
      </c>
      <c r="H251" s="177">
        <v>316.3589</v>
      </c>
      <c r="I251" s="107">
        <v>0</v>
      </c>
    </row>
    <row r="252" spans="1:9" s="7" customFormat="1" ht="78.75">
      <c r="A252" s="110">
        <v>12</v>
      </c>
      <c r="B252" s="98" t="s">
        <v>293</v>
      </c>
      <c r="C252" s="177">
        <v>2016</v>
      </c>
      <c r="D252" s="177">
        <v>12382.438</v>
      </c>
      <c r="E252" s="177">
        <v>12382.438</v>
      </c>
      <c r="F252" s="177">
        <f>G252+H252</f>
        <v>6191.219</v>
      </c>
      <c r="G252" s="177">
        <v>5572.0971</v>
      </c>
      <c r="H252" s="177">
        <v>619.1219</v>
      </c>
      <c r="I252" s="107">
        <v>0</v>
      </c>
    </row>
    <row r="253" spans="1:9" s="7" customFormat="1" ht="78.75">
      <c r="A253" s="110">
        <v>13</v>
      </c>
      <c r="B253" s="98" t="s">
        <v>294</v>
      </c>
      <c r="C253" s="177">
        <v>2016</v>
      </c>
      <c r="D253" s="177">
        <v>11330.984</v>
      </c>
      <c r="E253" s="177">
        <v>11330.984</v>
      </c>
      <c r="F253" s="177">
        <f>G253+H253</f>
        <v>5665.49</v>
      </c>
      <c r="G253" s="177">
        <v>5098.94</v>
      </c>
      <c r="H253" s="177">
        <v>566.55</v>
      </c>
      <c r="I253" s="107">
        <v>0</v>
      </c>
    </row>
    <row r="254" spans="1:9" s="7" customFormat="1" ht="78.75">
      <c r="A254" s="110">
        <v>14</v>
      </c>
      <c r="B254" s="98" t="s">
        <v>300</v>
      </c>
      <c r="C254" s="177">
        <v>2016</v>
      </c>
      <c r="D254" s="177">
        <v>2304.867</v>
      </c>
      <c r="E254" s="177">
        <v>2304.867</v>
      </c>
      <c r="F254" s="177">
        <f>G254+H254</f>
        <v>2304.867</v>
      </c>
      <c r="G254" s="177">
        <v>2074.4</v>
      </c>
      <c r="H254" s="177">
        <v>230.467</v>
      </c>
      <c r="I254" s="107">
        <v>0</v>
      </c>
    </row>
    <row r="255" spans="1:9" s="7" customFormat="1" ht="42" customHeight="1">
      <c r="A255" s="191"/>
      <c r="B255" s="194" t="s">
        <v>259</v>
      </c>
      <c r="C255" s="192"/>
      <c r="D255" s="195">
        <f>SUM(D256:D260)</f>
        <v>6059.626</v>
      </c>
      <c r="E255" s="195">
        <f>SUM(E256:E260)</f>
        <v>6059.626</v>
      </c>
      <c r="F255" s="195">
        <f>SUM(F256:F260)</f>
        <v>6059.626</v>
      </c>
      <c r="G255" s="195">
        <f>SUM(G256:G260)</f>
        <v>5453.665</v>
      </c>
      <c r="H255" s="195">
        <f>SUM(H256:H260)</f>
        <v>605.961</v>
      </c>
      <c r="I255" s="193"/>
    </row>
    <row r="256" spans="1:9" s="7" customFormat="1" ht="78.75">
      <c r="A256" s="129" t="s">
        <v>260</v>
      </c>
      <c r="B256" s="196" t="s">
        <v>261</v>
      </c>
      <c r="C256" s="58">
        <v>2016</v>
      </c>
      <c r="D256" s="58">
        <v>1706.718</v>
      </c>
      <c r="E256" s="58">
        <v>1706.718</v>
      </c>
      <c r="F256" s="58">
        <v>1706.718</v>
      </c>
      <c r="G256" s="58">
        <v>1536.048</v>
      </c>
      <c r="H256" s="58">
        <v>170.67</v>
      </c>
      <c r="I256" s="58"/>
    </row>
    <row r="257" spans="1:9" s="7" customFormat="1" ht="94.5">
      <c r="A257" s="129" t="s">
        <v>262</v>
      </c>
      <c r="B257" s="197" t="s">
        <v>263</v>
      </c>
      <c r="C257" s="58">
        <v>2016</v>
      </c>
      <c r="D257" s="58">
        <v>2105.489</v>
      </c>
      <c r="E257" s="58">
        <v>2105.489</v>
      </c>
      <c r="F257" s="58">
        <v>2105.489</v>
      </c>
      <c r="G257" s="58">
        <v>1894.94</v>
      </c>
      <c r="H257" s="58">
        <v>210.549</v>
      </c>
      <c r="I257" s="58"/>
    </row>
    <row r="258" spans="1:9" s="7" customFormat="1" ht="31.5">
      <c r="A258" s="129" t="s">
        <v>264</v>
      </c>
      <c r="B258" s="197" t="s">
        <v>265</v>
      </c>
      <c r="C258" s="58">
        <v>2016</v>
      </c>
      <c r="D258" s="58">
        <v>345</v>
      </c>
      <c r="E258" s="58">
        <v>345</v>
      </c>
      <c r="F258" s="58">
        <v>345</v>
      </c>
      <c r="G258" s="58">
        <v>310.5</v>
      </c>
      <c r="H258" s="58">
        <v>34.5</v>
      </c>
      <c r="I258" s="58"/>
    </row>
    <row r="259" spans="1:9" s="7" customFormat="1" ht="63">
      <c r="A259" s="129" t="s">
        <v>266</v>
      </c>
      <c r="B259" s="197" t="s">
        <v>267</v>
      </c>
      <c r="C259" s="58">
        <v>2016</v>
      </c>
      <c r="D259" s="58">
        <v>1000</v>
      </c>
      <c r="E259" s="58">
        <v>1000</v>
      </c>
      <c r="F259" s="58">
        <v>1000</v>
      </c>
      <c r="G259" s="58">
        <v>900</v>
      </c>
      <c r="H259" s="58">
        <v>100</v>
      </c>
      <c r="I259" s="58"/>
    </row>
    <row r="260" spans="1:9" s="7" customFormat="1" ht="75">
      <c r="A260" s="38" t="s">
        <v>295</v>
      </c>
      <c r="B260" s="231" t="s">
        <v>296</v>
      </c>
      <c r="C260" s="4">
        <v>2016</v>
      </c>
      <c r="D260" s="4">
        <v>902.419</v>
      </c>
      <c r="E260" s="4">
        <v>902.419</v>
      </c>
      <c r="F260" s="4">
        <v>902.419</v>
      </c>
      <c r="G260" s="4">
        <v>812.177</v>
      </c>
      <c r="H260" s="4">
        <v>90.242</v>
      </c>
      <c r="I260" s="4"/>
    </row>
    <row r="261" spans="1:9" s="7" customFormat="1" ht="33" customHeight="1">
      <c r="A261" s="247" t="s">
        <v>13</v>
      </c>
      <c r="B261" s="248"/>
      <c r="C261" s="248"/>
      <c r="D261" s="248"/>
      <c r="E261" s="248"/>
      <c r="F261" s="248"/>
      <c r="G261" s="248"/>
      <c r="H261" s="248"/>
      <c r="I261" s="248"/>
    </row>
    <row r="262" spans="1:9" s="7" customFormat="1" ht="14.25">
      <c r="A262" s="36"/>
      <c r="B262" s="11" t="s">
        <v>8</v>
      </c>
      <c r="C262" s="12"/>
      <c r="D262" s="12"/>
      <c r="E262" s="12"/>
      <c r="F262" s="12"/>
      <c r="G262" s="12"/>
      <c r="H262" s="9"/>
      <c r="I262" s="9"/>
    </row>
    <row r="263" spans="1:9" s="7" customFormat="1" ht="15">
      <c r="A263" s="38"/>
      <c r="B263" s="10" t="s">
        <v>10</v>
      </c>
      <c r="C263" s="5"/>
      <c r="D263" s="8"/>
      <c r="E263" s="5"/>
      <c r="F263" s="5"/>
      <c r="G263" s="5"/>
      <c r="H263" s="5"/>
      <c r="I263" s="5"/>
    </row>
    <row r="264" spans="1:9" ht="12.75">
      <c r="A264" s="27"/>
      <c r="B264" s="13"/>
      <c r="C264" s="2"/>
      <c r="D264" s="2"/>
      <c r="E264" s="2"/>
      <c r="F264" s="2"/>
      <c r="G264" s="2"/>
      <c r="H264" s="2"/>
      <c r="I264" s="2"/>
    </row>
    <row r="265" spans="1:9" ht="15">
      <c r="A265" s="38"/>
      <c r="B265" s="10" t="s">
        <v>11</v>
      </c>
      <c r="C265" s="5"/>
      <c r="D265" s="8"/>
      <c r="E265" s="5"/>
      <c r="F265" s="5"/>
      <c r="G265" s="5"/>
      <c r="H265" s="5"/>
      <c r="I265" s="5"/>
    </row>
    <row r="266" spans="1:9" ht="12.75">
      <c r="A266" s="27"/>
      <c r="B266" s="14"/>
      <c r="C266" s="3"/>
      <c r="D266" s="3"/>
      <c r="E266" s="3"/>
      <c r="F266" s="2"/>
      <c r="G266" s="2"/>
      <c r="H266" s="2"/>
      <c r="I266" s="2"/>
    </row>
    <row r="267" spans="1:9" ht="15">
      <c r="A267" s="38"/>
      <c r="B267" s="10" t="s">
        <v>12</v>
      </c>
      <c r="C267" s="5"/>
      <c r="D267" s="8"/>
      <c r="E267" s="5"/>
      <c r="F267" s="5"/>
      <c r="G267" s="5"/>
      <c r="H267" s="5"/>
      <c r="I267" s="5"/>
    </row>
    <row r="268" spans="1:9" ht="13.5" thickBot="1">
      <c r="A268" s="29"/>
      <c r="B268" s="40"/>
      <c r="C268" s="31"/>
      <c r="D268" s="31"/>
      <c r="E268" s="31"/>
      <c r="F268" s="31"/>
      <c r="G268" s="31"/>
      <c r="H268" s="31"/>
      <c r="I268" s="31"/>
    </row>
    <row r="271" ht="36" customHeight="1">
      <c r="B271" s="47"/>
    </row>
  </sheetData>
  <sheetProtection/>
  <mergeCells count="17">
    <mergeCell ref="H5:H6"/>
    <mergeCell ref="I5:I6"/>
    <mergeCell ref="A261:I261"/>
    <mergeCell ref="A10:C10"/>
    <mergeCell ref="A13:C13"/>
    <mergeCell ref="A15:I15"/>
    <mergeCell ref="D4:D6"/>
    <mergeCell ref="E4:E6"/>
    <mergeCell ref="F4:F6"/>
    <mergeCell ref="G4:I4"/>
    <mergeCell ref="G5:G6"/>
    <mergeCell ref="A1:I1"/>
    <mergeCell ref="A3:A6"/>
    <mergeCell ref="B3:B6"/>
    <mergeCell ref="C3:C6"/>
    <mergeCell ref="D3:E3"/>
    <mergeCell ref="F3:I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Addon</dc:creator>
  <cp:keywords/>
  <dc:description/>
  <cp:lastModifiedBy>Анна</cp:lastModifiedBy>
  <cp:lastPrinted>2015-11-20T08:22:32Z</cp:lastPrinted>
  <dcterms:created xsi:type="dcterms:W3CDTF">2013-08-22T06:09:09Z</dcterms:created>
  <dcterms:modified xsi:type="dcterms:W3CDTF">2015-12-08T13:03:59Z</dcterms:modified>
  <cp:category/>
  <cp:version/>
  <cp:contentType/>
  <cp:contentStatus/>
</cp:coreProperties>
</file>